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TDSheet!$A$1:$DB$333</definedName>
  </definedNames>
  <calcPr calcId="124519" refMode="R1C1"/>
</workbook>
</file>

<file path=xl/calcChain.xml><?xml version="1.0" encoding="utf-8"?>
<calcChain xmlns="http://schemas.openxmlformats.org/spreadsheetml/2006/main">
  <c r="BH120" i="1"/>
  <c r="BB121"/>
  <c r="BB120"/>
  <c r="BZ210"/>
  <c r="BF210"/>
  <c r="CT166" l="1"/>
  <c r="CT165"/>
  <c r="CT159"/>
  <c r="CG166"/>
  <c r="CG165"/>
  <c r="CT146"/>
  <c r="BZ166" l="1"/>
  <c r="BZ165"/>
  <c r="BZ162"/>
  <c r="BZ161"/>
  <c r="BZ160"/>
  <c r="BZ157"/>
  <c r="BZ152"/>
  <c r="BZ150"/>
  <c r="BF166"/>
  <c r="BF161"/>
  <c r="BF160"/>
  <c r="BF157"/>
  <c r="BF175"/>
  <c r="BF173"/>
  <c r="AS173"/>
  <c r="AS169"/>
  <c r="BF137" l="1"/>
  <c r="BF136"/>
  <c r="BF152"/>
  <c r="BF151"/>
  <c r="BF150"/>
  <c r="BZ148" l="1"/>
  <c r="BZ147"/>
  <c r="BZ146"/>
  <c r="BF147"/>
  <c r="BF146"/>
  <c r="BF144"/>
  <c r="CT135"/>
  <c r="AB120"/>
  <c r="CT134" l="1"/>
  <c r="AB121"/>
  <c r="AH120"/>
  <c r="BB119"/>
  <c r="AB119"/>
  <c r="CB108"/>
  <c r="CB107"/>
  <c r="CB109"/>
  <c r="BC89"/>
  <c r="AV89"/>
  <c r="AC89"/>
  <c r="X89"/>
  <c r="CA237" l="1"/>
  <c r="CA236"/>
  <c r="CA239"/>
  <c r="CA238"/>
  <c r="BM239"/>
  <c r="BM238"/>
  <c r="BM236"/>
  <c r="BM232"/>
  <c r="CA232" s="1"/>
  <c r="BM233"/>
  <c r="CA233" s="1"/>
  <c r="BM234"/>
  <c r="CA234" s="1"/>
  <c r="BM231"/>
  <c r="CA231" s="1"/>
  <c r="BM227"/>
  <c r="CA227" s="1"/>
  <c r="BM228"/>
  <c r="CA228" s="1"/>
  <c r="BM229"/>
  <c r="CA229" s="1"/>
  <c r="BM226"/>
  <c r="CA226" s="1"/>
  <c r="AY237"/>
  <c r="BM237" s="1"/>
  <c r="BT242" l="1"/>
  <c r="CH242" s="1"/>
  <c r="BT243"/>
  <c r="CH243" s="1"/>
  <c r="BT244"/>
  <c r="CH244" s="1"/>
  <c r="BT241"/>
  <c r="CH241" s="1"/>
  <c r="BT237"/>
  <c r="CH237" s="1"/>
  <c r="BT238"/>
  <c r="BT239"/>
  <c r="CH239" s="1"/>
  <c r="BT236"/>
  <c r="CH236" s="1"/>
  <c r="W230"/>
  <c r="AV107"/>
  <c r="AV47"/>
  <c r="W47"/>
  <c r="X71" s="1"/>
  <c r="X72" s="1"/>
  <c r="AF300" s="1"/>
  <c r="CT148"/>
  <c r="BZ195"/>
  <c r="CQ259"/>
  <c r="CQ254" s="1"/>
  <c r="CE259"/>
  <c r="CE254" s="1"/>
  <c r="AB111"/>
  <c r="BZ217"/>
  <c r="BZ216"/>
  <c r="BZ213"/>
  <c r="BZ212"/>
  <c r="BZ211"/>
  <c r="BZ208"/>
  <c r="BF217"/>
  <c r="BF216"/>
  <c r="BF213"/>
  <c r="BF212"/>
  <c r="BF211"/>
  <c r="BF208"/>
  <c r="CT162"/>
  <c r="CT161"/>
  <c r="CT160"/>
  <c r="CT157"/>
  <c r="BV119"/>
  <c r="AV119"/>
  <c r="BZ188"/>
  <c r="BM190"/>
  <c r="AS190"/>
  <c r="BF188"/>
  <c r="BZ187"/>
  <c r="BF187"/>
  <c r="BM139"/>
  <c r="BZ139" s="1"/>
  <c r="AS139"/>
  <c r="BF139" s="1"/>
  <c r="W240"/>
  <c r="W235"/>
  <c r="BO60"/>
  <c r="BO59"/>
  <c r="AP60"/>
  <c r="AP59"/>
  <c r="CN46"/>
  <c r="CN45"/>
  <c r="BO46"/>
  <c r="BO45"/>
  <c r="AP46"/>
  <c r="AP45"/>
  <c r="AM317"/>
  <c r="Y317"/>
  <c r="CJ309"/>
  <c r="CJ310" s="1"/>
  <c r="BH310"/>
  <c r="BA309"/>
  <c r="BA310"/>
  <c r="AM310"/>
  <c r="AF310"/>
  <c r="Y310"/>
  <c r="AS301"/>
  <c r="AZ301"/>
  <c r="Y301"/>
  <c r="AC254"/>
  <c r="BZ186"/>
  <c r="BF186"/>
  <c r="CV107"/>
  <c r="CT136"/>
  <c r="CG139"/>
  <c r="CT137"/>
  <c r="AS165"/>
  <c r="BF165" s="1"/>
  <c r="AS166"/>
  <c r="AS164"/>
  <c r="BM203"/>
  <c r="BZ203" s="1"/>
  <c r="BM202"/>
  <c r="BZ202" s="1"/>
  <c r="BM201"/>
  <c r="BZ201" s="1"/>
  <c r="BZ199"/>
  <c r="AS202"/>
  <c r="BF202"/>
  <c r="AS203"/>
  <c r="BF203" s="1"/>
  <c r="AS201"/>
  <c r="BF201" s="1"/>
  <c r="BF199"/>
  <c r="BZ198"/>
  <c r="BF198"/>
  <c r="AD235"/>
  <c r="AD240"/>
  <c r="AK225"/>
  <c r="AK245" s="1"/>
  <c r="AK230"/>
  <c r="AK235"/>
  <c r="AK240"/>
  <c r="AR225"/>
  <c r="AR230"/>
  <c r="AR235"/>
  <c r="AR240"/>
  <c r="AY235"/>
  <c r="AY225"/>
  <c r="AY230"/>
  <c r="AY240"/>
  <c r="BF235"/>
  <c r="BF240"/>
  <c r="BF225"/>
  <c r="BF230"/>
  <c r="W225"/>
  <c r="AB122"/>
  <c r="AL278" s="1"/>
  <c r="AH122"/>
  <c r="AR278" s="1"/>
  <c r="AR279" s="1"/>
  <c r="BB122"/>
  <c r="BD278" s="1"/>
  <c r="BH122"/>
  <c r="BJ278" s="1"/>
  <c r="BJ279" s="1"/>
  <c r="BS259"/>
  <c r="BS254" s="1"/>
  <c r="W55"/>
  <c r="AP55" s="1"/>
  <c r="AC56"/>
  <c r="AP56"/>
  <c r="BV120"/>
  <c r="BV121"/>
  <c r="AV120"/>
  <c r="AV121"/>
  <c r="AV55"/>
  <c r="BO55" s="1"/>
  <c r="BB56"/>
  <c r="BO56"/>
  <c r="BO57" s="1"/>
  <c r="BB57"/>
  <c r="AC61"/>
  <c r="AC57"/>
  <c r="AP57" s="1"/>
  <c r="AV90"/>
  <c r="BC90"/>
  <c r="BP89"/>
  <c r="BP90" s="1"/>
  <c r="X90"/>
  <c r="AC90"/>
  <c r="AP89"/>
  <c r="AP90" s="1"/>
  <c r="BZ197"/>
  <c r="BF197"/>
  <c r="BZ185"/>
  <c r="BF185"/>
  <c r="CT147"/>
  <c r="CT151" s="1"/>
  <c r="CA47"/>
  <c r="CB71"/>
  <c r="CH108" s="1"/>
  <c r="CB111"/>
  <c r="BV270" s="1"/>
  <c r="BV271" s="1"/>
  <c r="CV109"/>
  <c r="BB111"/>
  <c r="BD270" s="1"/>
  <c r="BD271" s="1"/>
  <c r="BH111"/>
  <c r="BJ270" s="1"/>
  <c r="BJ271" s="1"/>
  <c r="AH111"/>
  <c r="AV111" s="1"/>
  <c r="AX270" s="1"/>
  <c r="AX271" s="1"/>
  <c r="AC47"/>
  <c r="AC71" s="1"/>
  <c r="AC72" s="1"/>
  <c r="AP41"/>
  <c r="AP43"/>
  <c r="AV71"/>
  <c r="AV72" s="1"/>
  <c r="BB47"/>
  <c r="BC71" s="1"/>
  <c r="BC72" s="1"/>
  <c r="BO41"/>
  <c r="BO43"/>
  <c r="BO47" s="1"/>
  <c r="BP71" s="1"/>
  <c r="BP72" s="1"/>
  <c r="BU47"/>
  <c r="BV71" s="1"/>
  <c r="BV72" s="1"/>
  <c r="CN41"/>
  <c r="CN43"/>
  <c r="BA259"/>
  <c r="BA254" s="1"/>
  <c r="AU259"/>
  <c r="AU254" s="1"/>
  <c r="AK224"/>
  <c r="BF171"/>
  <c r="BF169"/>
  <c r="CT152"/>
  <c r="CG152"/>
  <c r="CG151"/>
  <c r="CT150"/>
  <c r="CG150"/>
  <c r="BV108"/>
  <c r="BV109"/>
  <c r="BV110"/>
  <c r="BV107"/>
  <c r="AV110"/>
  <c r="AV108"/>
  <c r="AV109"/>
  <c r="BZ136"/>
  <c r="BZ137"/>
  <c r="BZ135"/>
  <c r="BF135"/>
  <c r="BZ134"/>
  <c r="BF134"/>
  <c r="CT132"/>
  <c r="BZ132"/>
  <c r="BF132"/>
  <c r="CB72"/>
  <c r="BB61"/>
  <c r="BM230"/>
  <c r="AD245"/>
  <c r="AD224" s="1"/>
  <c r="AR245"/>
  <c r="AR224" s="1"/>
  <c r="W245"/>
  <c r="W224" s="1"/>
  <c r="BV122" l="1"/>
  <c r="BZ190"/>
  <c r="AL270"/>
  <c r="AL271" s="1"/>
  <c r="AF316"/>
  <c r="AF317" s="1"/>
  <c r="AV122"/>
  <c r="BF190"/>
  <c r="BO61"/>
  <c r="AV61"/>
  <c r="AP61"/>
  <c r="CN47"/>
  <c r="CO71" s="1"/>
  <c r="CO72" s="1"/>
  <c r="AR270"/>
  <c r="AR271" s="1"/>
  <c r="AP47"/>
  <c r="AP71" s="1"/>
  <c r="AP72" s="1"/>
  <c r="CT139"/>
  <c r="CH111"/>
  <c r="CB270" s="1"/>
  <c r="CB271" s="1"/>
  <c r="CV108"/>
  <c r="CV111" s="1"/>
  <c r="CH270" s="1"/>
  <c r="CH271" s="1"/>
  <c r="BD279"/>
  <c r="BP278"/>
  <c r="BP279" s="1"/>
  <c r="AL279"/>
  <c r="AX278"/>
  <c r="AX279" s="1"/>
  <c r="BV300"/>
  <c r="BV301" s="1"/>
  <c r="AF301"/>
  <c r="BV111"/>
  <c r="BP270" s="1"/>
  <c r="BP271" s="1"/>
  <c r="W61"/>
  <c r="BT240"/>
  <c r="BT235"/>
  <c r="CH238"/>
  <c r="CH235" s="1"/>
  <c r="BF245"/>
  <c r="BF224" s="1"/>
  <c r="CA235"/>
  <c r="BM235"/>
  <c r="AY245"/>
  <c r="AY224" s="1"/>
  <c r="BM225"/>
  <c r="BM245" s="1"/>
  <c r="BM224" s="1"/>
  <c r="CA225"/>
  <c r="CA230"/>
  <c r="BT245"/>
  <c r="BT224" s="1"/>
  <c r="CH240"/>
  <c r="CH245" l="1"/>
  <c r="CH224" s="1"/>
  <c r="CA245"/>
  <c r="CA224" s="1"/>
</calcChain>
</file>

<file path=xl/sharedStrings.xml><?xml version="1.0" encoding="utf-8"?>
<sst xmlns="http://schemas.openxmlformats.org/spreadsheetml/2006/main" count="651" uniqueCount="218">
  <si>
    <t>ЗАТВЕРДЖЕНО</t>
  </si>
  <si>
    <t>Наказ Міністерства фінансів України</t>
  </si>
  <si>
    <t>17.07.2015 року № 648</t>
  </si>
  <si>
    <t>(у редакції наказу Міністерства фінансів України від 07 серпня 2019 року N 336)</t>
  </si>
  <si>
    <t>1.  ДЕПАРТАМЕНТ ОХОРОНИ ЗДОРОВ’Я ВІННИЦЬКОЇ МІСЬКОЇ РАДИ</t>
  </si>
  <si>
    <t xml:space="preserve"> 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</si>
  <si>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</si>
  <si>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</si>
  <si>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>(найменування відповідального виконавця)</t>
  </si>
  <si>
    <t xml:space="preserve"> 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</si>
  <si>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</si>
  <si>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Забезпечення діяльності інших закладів у сфері охорони здоров’я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</si>
  <si>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</si>
  <si>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</si>
  <si>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</si>
  <si>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</si>
  <si>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</si>
  <si>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1) мета бюджетної програми, строки її реалізації</t>
  </si>
  <si>
    <t>Забезпечення безперебійного та якісного функціонування закладів охорони здоров'я, інформаційно-аналітичне забезпечення закладів охорони здоров'я</t>
  </si>
  <si>
    <t>2) завдання бюджетної програми</t>
  </si>
  <si>
    <t>Забезпечення технічного нагляду за функціонуванням, ремонтом, обслуговуванням та експлуатацією приміщень закладів охорони здоров'я</t>
  </si>
  <si>
    <t>Забезпечення централізованого бухгалтерського та фінансового обліку закладів охорони здоров'я</t>
  </si>
  <si>
    <t>Інформаційно-аналітичне забезпечення закладів охорони здоров'я</t>
  </si>
  <si>
    <t>3) 	підстави реалізації бюджетної програми</t>
  </si>
  <si>
    <t>5. Надходження для виконання бюджетної програми:</t>
  </si>
  <si>
    <t>(грн)</t>
  </si>
  <si>
    <t>Код</t>
  </si>
  <si>
    <t>Найменування</t>
  </si>
  <si>
    <t>загальний
фонд</t>
  </si>
  <si>
    <t>спеціальний фонд</t>
  </si>
  <si>
    <t>у тому числі бюджет розвитку</t>
  </si>
  <si>
    <t>разом (3+4)</t>
  </si>
  <si>
    <t>разом (7+8)</t>
  </si>
  <si>
    <t>разом (11+12)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</si>
  <si>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</si>
  <si>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</si>
  <si>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</si>
  <si>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>X</t>
  </si>
  <si>
    <t>Плата за послуги, що надаються бюджетними установами згідно з їх основною діяльністю</t>
  </si>
  <si>
    <t>Інші надходження спеціального фонду
(розписати за видами надходжень)</t>
  </si>
  <si>
    <t>На кінець періоду</t>
  </si>
  <si>
    <t>УСЬОГО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</si>
  <si>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</si>
  <si>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</si>
  <si>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Окремі заходи по реалізації державних (регіональних) програм, не віднесені до заходів розвитку</t>
  </si>
  <si>
    <t>Код Класифікації кредитування бюджету</t>
  </si>
  <si>
    <t>7. Витрати за напрямами використання бюджетних коштів:</t>
  </si>
  <si>
    <t>№ з/п</t>
  </si>
  <si>
    <t>Напрями використання бюджетних коштів</t>
  </si>
  <si>
    <t>8. Результативні показники бюджетної програми:</t>
  </si>
  <si>
    <t>Показники</t>
  </si>
  <si>
    <t>Одиниця виміру</t>
  </si>
  <si>
    <t>Джерело інформації</t>
  </si>
  <si>
    <t>загальний фонд</t>
  </si>
  <si>
    <t>разом (5+6)</t>
  </si>
  <si>
    <t>разом (8+9)</t>
  </si>
  <si>
    <t>Завдання 1</t>
  </si>
  <si>
    <t>затрат</t>
  </si>
  <si>
    <t>кількість штатних одиниць</t>
  </si>
  <si>
    <t>од.</t>
  </si>
  <si>
    <t>продукту</t>
  </si>
  <si>
    <t>кількість закладів, які обслуговуються</t>
  </si>
  <si>
    <t>площа приміщень, що обслуговуються</t>
  </si>
  <si>
    <t>кв. м.</t>
  </si>
  <si>
    <t>Інвентарна справа</t>
  </si>
  <si>
    <t>кількість об'єктів, де проведено реконструкцію та капремонт</t>
  </si>
  <si>
    <t>Кошторис</t>
  </si>
  <si>
    <t>площа відремонтованих приміщень</t>
  </si>
  <si>
    <t>ефективності</t>
  </si>
  <si>
    <t>середня вартість на супровід ремонту 1 кв.м приміщення</t>
  </si>
  <si>
    <t>грн.</t>
  </si>
  <si>
    <t>Розрахунковий показник</t>
  </si>
  <si>
    <t>Завдання 2</t>
  </si>
  <si>
    <t>кількість закладів</t>
  </si>
  <si>
    <t>кількість закладів, які обслуговує централізована бухгалтерія</t>
  </si>
  <si>
    <t>кількість особових рахунків</t>
  </si>
  <si>
    <t>Перелік рахунків</t>
  </si>
  <si>
    <t xml:space="preserve">кількість складених звітів працівників бухгалтерії        </t>
  </si>
  <si>
    <t>Довідка департаменту охорони здоров'я про зведення планових показників</t>
  </si>
  <si>
    <t>кількість закладів які обслуговує 1 працівник</t>
  </si>
  <si>
    <t>кількість особових рахунків на одного працівника</t>
  </si>
  <si>
    <t>кількість складених звітів на одного працівника</t>
  </si>
  <si>
    <t>Завдання 3</t>
  </si>
  <si>
    <t>кількість штатних посад</t>
  </si>
  <si>
    <t>кількість звітних форм</t>
  </si>
  <si>
    <t>Наказ про подачу звітної інформації</t>
  </si>
  <si>
    <t>кількість аналітичних довідок, методичних рекомендацій, письмових роз'яснень, довідників, іншої інформації</t>
  </si>
  <si>
    <t>План роботи закладу на відповідний рік,звіт про роботу закладу на відповідний рік</t>
  </si>
  <si>
    <t>кількість проведених статистичних ревізій, перевірок, участі у комплексних комісіях</t>
  </si>
  <si>
    <t>План ревізій, акти</t>
  </si>
  <si>
    <t>кількість кураторських виїздів</t>
  </si>
  <si>
    <t>Журнали реєстрації</t>
  </si>
  <si>
    <t>кількість кураторських виїздів на одного працівника</t>
  </si>
  <si>
    <t>кількість аналітичних довідок, методичних рекомендацій, письмових роз'яснень, довідників, іншої інформації на одного працівника</t>
  </si>
  <si>
    <t>кількість звітних форм на одного працівника</t>
  </si>
  <si>
    <t>9. Структура видатків на оплату праці:</t>
  </si>
  <si>
    <t>Охорона здоров'я</t>
  </si>
  <si>
    <t>Лікарі</t>
  </si>
  <si>
    <t>Обов'язкові виплати</t>
  </si>
  <si>
    <t>Матеріальна допомога</t>
  </si>
  <si>
    <t>Премії</t>
  </si>
  <si>
    <t>Стимулюючі доплати та надбавки</t>
  </si>
  <si>
    <t>Фахівці з неповною вищою медичною освітою</t>
  </si>
  <si>
    <t>Спеціалісти немедики</t>
  </si>
  <si>
    <t>Інші</t>
  </si>
  <si>
    <t>в т.ч.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</si>
  <si>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</si>
  <si>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</si>
  <si>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затверджено</t>
  </si>
  <si>
    <t>фактично зайняті</t>
  </si>
  <si>
    <t>Охорона здоров`я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</si>
  <si>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</si>
  <si>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</si>
  <si>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</si>
  <si>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Найменування місцевої/ регіональної програми</t>
  </si>
  <si>
    <t>Коли та яким документом затверджена</t>
  </si>
  <si>
    <t>разом (4+5)</t>
  </si>
  <si>
    <t>разом (10+11)</t>
  </si>
  <si>
    <t>"Здоров'я вінничан на 2022-2024 роки"</t>
  </si>
  <si>
    <t>Найменування об'єкта відповідно до проектно-кошторисної документації</t>
  </si>
  <si>
    <t>Строк реалізації об'єкту (рік початку і завершення)</t>
  </si>
  <si>
    <t>Загальна вартість об'єкту</t>
  </si>
  <si>
    <t>Спеціальний фонд (бюджет розвитку)</t>
  </si>
  <si>
    <t>Рівень будівельної готовності               об'єкта  на кінець бюджетного періоду, %</t>
  </si>
  <si>
    <t>Виконання бюджетної програми здійснюється відповідно до затверджених кошторисних призначень на відповідний рік.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</si>
  <si>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</si>
  <si>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</si>
  <si>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</si>
  <si>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</si>
  <si>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</si>
  <si>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(6–5)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</si>
  <si>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</si>
  <si>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</si>
  <si>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</si>
  <si>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</si>
  <si>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затверджені призначення</t>
  </si>
  <si>
    <t xml:space="preserve">кредиторська заборгованість на початок поточного бюджетного періоду </t>
  </si>
  <si>
    <t>планується погасити кредиторську заборгованість за рахунок коштів</t>
  </si>
  <si>
    <t>очікуваний обсяг взяття поточних зобов'язань (3-5)</t>
  </si>
  <si>
    <t>граничний обсяг</t>
  </si>
  <si>
    <t>можлива кредиторська заборгованість на початок планового бюджетного періоду  (4-5-6)</t>
  </si>
  <si>
    <t>очікуваний обсяг взяття поточних зобов'язань (8-9)</t>
  </si>
  <si>
    <t>Причини виникнення заборгованості</t>
  </si>
  <si>
    <t>Вжиті заходи щодо погашення заборгованості</t>
  </si>
  <si>
    <t>На початок періоду</t>
  </si>
  <si>
    <t>Директор департаменту охорони здоров'я ВМР</t>
  </si>
  <si>
    <t>(підпис)</t>
  </si>
  <si>
    <t>(ініціали та прізвище)</t>
  </si>
  <si>
    <t>Головний бухгалтер</t>
  </si>
  <si>
    <t>Штатний розпис</t>
  </si>
  <si>
    <t>Мережа розпорядників і одержувачів коштів місцевого бюджету на  відповідний період</t>
  </si>
  <si>
    <t>середньорічна кількість фактично зайнятих посад</t>
  </si>
  <si>
    <t>Штатний розпис, тарифікаційний список</t>
  </si>
  <si>
    <t xml:space="preserve">2.  Департамент охорони здоров'я 			</t>
  </si>
  <si>
    <t>2) надходження для виконання бюджетної програми у 2025 -2026 роках:</t>
  </si>
  <si>
    <t>2025 рік (прогноз)</t>
  </si>
  <si>
    <t>2026 рік (прогноз)</t>
  </si>
  <si>
    <t>Довідка щодо площі приміщень закладів охорони здоров'я</t>
  </si>
  <si>
    <t>Рішення міської ради "Про бюджет Вінницької міської територіальної громади на відповідний рік"</t>
  </si>
  <si>
    <t>Проектно-кошторисна документація, розрахунки</t>
  </si>
  <si>
    <t>Фінансова підтримка комунальних підприємств охорони здоров'я</t>
  </si>
  <si>
    <t>кількість складених звітів працівниками бухгалтерії</t>
  </si>
  <si>
    <t>кількість закладів, по яких централізована бухгалтерія здійснює планування та фінансування</t>
  </si>
  <si>
    <t>Завдання 4</t>
  </si>
  <si>
    <t>обсяг фінансової підтримки комунальних підприємств охорони здоров'я</t>
  </si>
  <si>
    <t>Фінансовий план підприємства</t>
  </si>
  <si>
    <t>відсоток фінансової підтримки в загальному обсязі доходів підприємства</t>
  </si>
  <si>
    <t>відс.</t>
  </si>
  <si>
    <t>якості</t>
  </si>
  <si>
    <t>відсоток покриття збитків</t>
  </si>
  <si>
    <t>з мережі</t>
  </si>
  <si>
    <t>Рішення Вінницької міської ради від 24.12.2021 року (зі змінами)</t>
  </si>
  <si>
    <t>"Здоров'я вінничан  ..."</t>
  </si>
  <si>
    <t>Підстави для обгрунтування видатків спеціального фонду:
Бюджетний кодекс України, 
Закон України «Про ціни і ціноутворення» від 21.06.2012 № 5007-VI (зі змінами),
Постанова Кабінету Міністрів України від 28.02.2002 № 228 "Про затвердження Порядку складання, розгляду, затвердження та основних вимог до виконання кошторисів бюджетних установ" (зі змінами)</t>
  </si>
  <si>
    <t>Реєстрація бюджетних зобов'язань здійснюється відповідно до наказу МФУ від 23.08.2012 року №938 "Про затвердження Порядку казначейського обслуговування місцевих бюджетів" (зі змінами) та  Порядку реєстрації та обліку бюджетних зобов'язань розпорядників бюджетних коштів та одержувачів бюджетних коштів в органах ДКСУ, який затверджений наказом МФУ від 02.03.2012 року №309</t>
  </si>
  <si>
    <t>Підтримка підприємств комунальної  форми власності</t>
  </si>
  <si>
    <t>Рішення Вінницької міської ради</t>
  </si>
  <si>
    <r>
      <t>Обгрунтування видатків спеціального фонду:</t>
    </r>
    <r>
      <rPr>
        <sz val="10"/>
        <color indexed="8"/>
        <rFont val="Arial"/>
        <family val="2"/>
        <charset val="204"/>
      </rPr>
      <t xml:space="preserve"> 
Утримання об'єднаного відомчого архіву департаменту охорони здоров'я, що забезпечує централізоване зберігання архівних матеріалів лікувальних закладів міста</t>
    </r>
  </si>
  <si>
    <t>Олександр ШИШ</t>
  </si>
  <si>
    <t>Любов ДУБ</t>
  </si>
  <si>
    <t>БЮДЖЕТНИЙ ЗАПИТ НА 2025 -2027  РОКИ індивідуальний, Форма 2025-2</t>
  </si>
  <si>
    <t>4.	Мета та завдання бюджетної програми  на  2025 -2027   роки</t>
  </si>
  <si>
    <t>1) надходження для виконання бюджетної програми у 2023 -2025 роках:</t>
  </si>
  <si>
    <t>2023 рік (звіт)</t>
  </si>
  <si>
    <t>2024 рік (затверджено)</t>
  </si>
  <si>
    <t>2025 рік (проект)</t>
  </si>
  <si>
    <t>2027 рік (прогноз)</t>
  </si>
  <si>
    <t>1) видатки за кодами Економічної класифікації видатків бюджету у 2023 -2025 роках:</t>
  </si>
  <si>
    <t>2) надання кредитів за кодами Класифікації кредитування бюджету у 2023 -2025 роках:</t>
  </si>
  <si>
    <t>3) видатки за кодами Економічної класифікації видатків бюджету у  2026 - 2027 роках:</t>
  </si>
  <si>
    <t>4) надання кредитів за кодами Класифікації кредитування бюджету у 2026 -2027 роках:</t>
  </si>
  <si>
    <t>1) витрати за напрямами використання бюджетних коштів у 2023 -2025 роках:</t>
  </si>
  <si>
    <t xml:space="preserve">2023 рік (звіт)			</t>
  </si>
  <si>
    <t xml:space="preserve">2024 рік (затверджено)			</t>
  </si>
  <si>
    <t>2) витрати за напрямами використання бюджетних коштів у 2026 -2027  роках:</t>
  </si>
  <si>
    <t>1) результативні показники бюджетної програми у 2023 - 2025 роках:</t>
  </si>
  <si>
    <t>2) результативні показники бюджетної програми у  2026 - 2027 роках:</t>
  </si>
  <si>
    <t>2024 рік</t>
  </si>
  <si>
    <t>2024 рік (план)</t>
  </si>
  <si>
    <t>2025 рік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</si>
  <si>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</si>
  <si>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</si>
  <si>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 xml:space="preserve">12. Об’єкти, які виконуються в межах бюджетної програми за рахунок коштів бюджету розвитку  у  2023  - 2027 роках:											</t>
  </si>
  <si>
    <t>2026 рік  (прогноз)</t>
  </si>
  <si>
    <t xml:space="preserve"> 2027 рік (прогноз)</t>
  </si>
  <si>
    <t>13. Аналіз результатів, досягнутих внаслідок використання коштів загального фонду бюджету у 2023 році, очікувані результати у 2024 році, обґрунтування необхідності передбачення витрат на 2025 - 2027 роки.</t>
  </si>
  <si>
    <t xml:space="preserve"> 14. Бюджетні зобов'язання у 2023 - 2025  роках:</t>
  </si>
  <si>
    <t>1) кредиторська заборгованість місцевого бюджету у  2023  році:</t>
  </si>
  <si>
    <t>2) кредиторська заборгованість місцевого бюджету у  2024 - 2025 роках:</t>
  </si>
  <si>
    <t>3) дебіторська заборгованість у 2023 - 2024  роках:</t>
  </si>
  <si>
    <t>Дебіторська заборгованість на 01.01. 2023</t>
  </si>
  <si>
    <t>Дебіторська
заборгованість на 01.01. 2024</t>
  </si>
  <si>
    <t>Очікувана дебіторська
заборгованість на 01.01. 2025</t>
  </si>
  <si>
    <t xml:space="preserve"> 4) аналіз управління бюджетними зобов'язаннями та пропозиції щодо упорядкування бюджетних зобов'язань у 2025 році.</t>
  </si>
  <si>
    <t>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внаслідок використання коштів спеціального фонду бюджету у 2023 році, та очікувані результати у  2024 році.</t>
  </si>
  <si>
    <t xml:space="preserve">Бюджетний Кодекс України						
Закон України "Про Державний бюджет України на відповідний рік"						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України від 17.07.2015 року № 648 "Про затвердження типових форм бюджетних запитів для формування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						
Рішення Вінницької міської ради «Про бюджет на відповідний рік»	
Програма "Здоров'я вінничан на 2022-2025 роки", яка затверджена рішенням Вінницької міської ради від 24.12.2021 року №758 (зі змінами)        </t>
  </si>
  <si>
    <t>фінансовий результат (збиток) підприємства</t>
  </si>
  <si>
    <t>0253600000</t>
  </si>
</sst>
</file>

<file path=xl/styles.xml><?xml version="1.0" encoding="utf-8"?>
<styleSheet xmlns="http://schemas.openxmlformats.org/spreadsheetml/2006/main">
  <numFmts count="10">
    <numFmt numFmtId="164" formatCode="00&quot;      &quot;"/>
    <numFmt numFmtId="165" formatCode="00000000&quot;    &quot;"/>
    <numFmt numFmtId="166" formatCode="000"/>
    <numFmt numFmtId="167" formatCode="0000000&quot;  &quot;"/>
    <numFmt numFmtId="168" formatCode="0000&quot;    &quot;"/>
    <numFmt numFmtId="169" formatCode="0&quot;  &quot;"/>
    <numFmt numFmtId="170" formatCode="#,##0.0"/>
    <numFmt numFmtId="171" formatCode="0.0"/>
    <numFmt numFmtId="172" formatCode="0&quot; рік&quot;"/>
    <numFmt numFmtId="173" formatCode="0&quot; рік &quot;"/>
  </numFmts>
  <fonts count="28"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Times New Roman"/>
      <family val="1"/>
      <charset val="204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7"/>
      <name val="Arial"/>
      <family val="2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15" fillId="0" borderId="0" xfId="0" applyFo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>
      <alignment horizontal="right" vertical="center" wrapText="1"/>
    </xf>
    <xf numFmtId="170" fontId="0" fillId="2" borderId="2" xfId="0" applyNumberFormat="1" applyFont="1" applyFill="1" applyBorder="1" applyAlignment="1">
      <alignment horizontal="right" vertical="center" wrapText="1"/>
    </xf>
    <xf numFmtId="0" fontId="0" fillId="2" borderId="2" xfId="0" applyNumberFormat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left" vertical="center" wrapText="1"/>
    </xf>
    <xf numFmtId="0" fontId="4" fillId="2" borderId="16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left" vertical="top" wrapText="1"/>
    </xf>
    <xf numFmtId="0" fontId="12" fillId="2" borderId="0" xfId="0" applyNumberFormat="1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center" vertical="top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7" fontId="4" fillId="2" borderId="16" xfId="0" applyNumberFormat="1" applyFont="1" applyFill="1" applyBorder="1" applyAlignment="1">
      <alignment horizontal="center" wrapText="1"/>
    </xf>
    <xf numFmtId="1" fontId="4" fillId="2" borderId="16" xfId="0" applyNumberFormat="1" applyFont="1" applyFill="1" applyBorder="1" applyAlignment="1">
      <alignment horizontal="center" wrapText="1"/>
    </xf>
    <xf numFmtId="168" fontId="4" fillId="2" borderId="16" xfId="0" applyNumberFormat="1" applyFont="1" applyFill="1" applyBorder="1" applyAlignment="1">
      <alignment horizontal="center" wrapText="1"/>
    </xf>
    <xf numFmtId="49" fontId="4" fillId="2" borderId="16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5" fillId="2" borderId="0" xfId="0" applyFont="1" applyFill="1"/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21" fillId="2" borderId="0" xfId="0" applyNumberFormat="1" applyFont="1" applyFill="1" applyAlignment="1">
      <alignment horizontal="left" vertical="center" wrapText="1"/>
    </xf>
    <xf numFmtId="0" fontId="22" fillId="2" borderId="0" xfId="0" applyNumberFormat="1" applyFont="1" applyFill="1" applyAlignment="1">
      <alignment horizontal="left" vertical="center" wrapText="1"/>
    </xf>
    <xf numFmtId="0" fontId="0" fillId="2" borderId="0" xfId="0" applyNumberForma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 wrapText="1"/>
    </xf>
    <xf numFmtId="0" fontId="14" fillId="2" borderId="0" xfId="0" applyNumberFormat="1" applyFont="1" applyFill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11" fillId="2" borderId="24" xfId="0" applyNumberFormat="1" applyFont="1" applyFill="1" applyBorder="1" applyAlignment="1">
      <alignment horizontal="center" vertical="center" wrapText="1"/>
    </xf>
    <xf numFmtId="0" fontId="15" fillId="2" borderId="24" xfId="0" applyNumberFormat="1" applyFont="1" applyFill="1" applyBorder="1" applyAlignment="1">
      <alignment horizontal="center" vertical="center" wrapText="1"/>
    </xf>
    <xf numFmtId="0" fontId="15" fillId="2" borderId="21" xfId="0" applyNumberFormat="1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5" fillId="2" borderId="22" xfId="0" applyNumberFormat="1" applyFont="1" applyFill="1" applyBorder="1" applyAlignment="1">
      <alignment horizontal="center" vertical="center" wrapText="1"/>
    </xf>
    <xf numFmtId="0" fontId="11" fillId="2" borderId="22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5" fillId="2" borderId="23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left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/>
    </xf>
    <xf numFmtId="0" fontId="26" fillId="2" borderId="2" xfId="0" applyNumberFormat="1" applyFont="1" applyFill="1" applyBorder="1" applyAlignment="1">
      <alignment horizontal="right"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right" vertical="center" wrapText="1"/>
    </xf>
    <xf numFmtId="0" fontId="18" fillId="2" borderId="2" xfId="0" applyNumberFormat="1" applyFont="1" applyFill="1" applyBorder="1" applyAlignment="1">
      <alignment horizontal="right" vertical="center" wrapText="1"/>
    </xf>
    <xf numFmtId="169" fontId="0" fillId="2" borderId="2" xfId="0" applyNumberFormat="1" applyFont="1" applyFill="1" applyBorder="1" applyAlignment="1">
      <alignment horizontal="center" vertical="center" wrapText="1"/>
    </xf>
    <xf numFmtId="0" fontId="18" fillId="2" borderId="34" xfId="0" applyNumberFormat="1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horizontal="right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27" xfId="0" applyNumberFormat="1" applyFont="1" applyFill="1" applyBorder="1" applyAlignment="1">
      <alignment horizontal="center" vertical="center" wrapText="1"/>
    </xf>
    <xf numFmtId="0" fontId="12" fillId="2" borderId="25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2" fillId="2" borderId="26" xfId="0" applyNumberFormat="1" applyFont="1" applyFill="1" applyBorder="1" applyAlignment="1">
      <alignment horizontal="center" vertical="center" wrapText="1"/>
    </xf>
    <xf numFmtId="0" fontId="12" fillId="2" borderId="2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2" fillId="2" borderId="5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6" fillId="2" borderId="0" xfId="0" applyFont="1" applyFill="1" applyAlignment="1">
      <alignment horizontal="left"/>
    </xf>
    <xf numFmtId="3" fontId="10" fillId="2" borderId="2" xfId="0" applyNumberFormat="1" applyFont="1" applyFill="1" applyBorder="1" applyAlignment="1">
      <alignment horizontal="right" vertical="center" wrapText="1"/>
    </xf>
    <xf numFmtId="0" fontId="10" fillId="2" borderId="2" xfId="0" applyNumberFormat="1" applyFont="1" applyFill="1" applyBorder="1" applyAlignment="1">
      <alignment horizontal="right" vertical="center" wrapText="1"/>
    </xf>
    <xf numFmtId="0" fontId="26" fillId="2" borderId="0" xfId="0" applyNumberFormat="1" applyFont="1" applyFill="1" applyAlignment="1">
      <alignment horizontal="center" vertical="center" wrapText="1"/>
    </xf>
    <xf numFmtId="0" fontId="26" fillId="2" borderId="0" xfId="0" applyNumberFormat="1" applyFont="1" applyFill="1" applyAlignment="1">
      <alignment horizontal="right" vertical="center" wrapText="1"/>
    </xf>
    <xf numFmtId="0" fontId="26" fillId="2" borderId="0" xfId="0" applyNumberFormat="1" applyFont="1" applyFill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center"/>
    </xf>
    <xf numFmtId="0" fontId="10" fillId="2" borderId="25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 wrapText="1"/>
    </xf>
    <xf numFmtId="0" fontId="10" fillId="2" borderId="26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0" fontId="10" fillId="2" borderId="2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22" xfId="0" applyNumberFormat="1" applyFont="1" applyFill="1" applyBorder="1" applyAlignment="1">
      <alignment horizontal="center"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2" borderId="23" xfId="0" applyNumberFormat="1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1" fontId="19" fillId="2" borderId="36" xfId="0" applyNumberFormat="1" applyFont="1" applyFill="1" applyBorder="1" applyAlignment="1">
      <alignment horizontal="center" vertical="center" wrapText="1"/>
    </xf>
    <xf numFmtId="1" fontId="19" fillId="2" borderId="37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0" fillId="2" borderId="0" xfId="0" applyNumberFormat="1" applyFill="1" applyAlignment="1">
      <alignment horizont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3" fontId="16" fillId="2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10" fillId="2" borderId="0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2" borderId="32" xfId="0" applyNumberFormat="1" applyFont="1" applyFill="1" applyBorder="1" applyAlignment="1">
      <alignment horizontal="center" vertical="center" wrapText="1"/>
    </xf>
    <xf numFmtId="1" fontId="0" fillId="2" borderId="19" xfId="0" applyNumberFormat="1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1" fontId="0" fillId="2" borderId="18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right" vertical="center" wrapText="1"/>
    </xf>
    <xf numFmtId="0" fontId="19" fillId="2" borderId="2" xfId="0" applyNumberFormat="1" applyFont="1" applyFill="1" applyBorder="1" applyAlignment="1">
      <alignment horizontal="righ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10" fillId="2" borderId="3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10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right" vertical="center" wrapText="1"/>
    </xf>
    <xf numFmtId="0" fontId="0" fillId="2" borderId="0" xfId="0" applyFill="1"/>
    <xf numFmtId="171" fontId="0" fillId="2" borderId="2" xfId="0" applyNumberFormat="1" applyFont="1" applyFill="1" applyBorder="1" applyAlignment="1">
      <alignment horizontal="right" vertical="center" wrapText="1"/>
    </xf>
    <xf numFmtId="0" fontId="0" fillId="2" borderId="34" xfId="0" applyNumberFormat="1" applyFont="1" applyFill="1" applyBorder="1" applyAlignment="1">
      <alignment horizontal="left" vertical="center" wrapText="1"/>
    </xf>
    <xf numFmtId="0" fontId="0" fillId="2" borderId="34" xfId="0" applyNumberFormat="1" applyFill="1" applyBorder="1" applyAlignment="1">
      <alignment horizontal="center" vertical="center" wrapText="1"/>
    </xf>
    <xf numFmtId="0" fontId="0" fillId="2" borderId="34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0" fillId="2" borderId="13" xfId="0" applyNumberFormat="1" applyFont="1" applyFill="1" applyBorder="1" applyAlignment="1">
      <alignment horizontal="left" vertical="center" wrapText="1"/>
    </xf>
    <xf numFmtId="0" fontId="0" fillId="2" borderId="14" xfId="0" applyNumberFormat="1" applyFont="1" applyFill="1" applyBorder="1" applyAlignment="1">
      <alignment horizontal="left" vertical="center" wrapText="1"/>
    </xf>
    <xf numFmtId="0" fontId="0" fillId="2" borderId="15" xfId="0" applyNumberFormat="1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>
      <alignment horizontal="right" vertical="center" wrapText="1"/>
    </xf>
    <xf numFmtId="0" fontId="10" fillId="2" borderId="3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1" fontId="19" fillId="2" borderId="9" xfId="0" applyNumberFormat="1" applyFont="1" applyFill="1" applyBorder="1" applyAlignment="1">
      <alignment horizontal="center" vertical="center" wrapText="1"/>
    </xf>
    <xf numFmtId="1" fontId="19" fillId="2" borderId="0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0" fontId="9" fillId="2" borderId="2" xfId="0" applyNumberFormat="1" applyFont="1" applyFill="1" applyBorder="1" applyAlignment="1">
      <alignment horizontal="right" vertical="center" wrapText="1"/>
    </xf>
    <xf numFmtId="3" fontId="9" fillId="2" borderId="10" xfId="0" applyNumberFormat="1" applyFont="1" applyFill="1" applyBorder="1" applyAlignment="1">
      <alignment horizontal="right" vertical="center" wrapText="1"/>
    </xf>
    <xf numFmtId="3" fontId="9" fillId="2" borderId="11" xfId="0" applyNumberFormat="1" applyFont="1" applyFill="1" applyBorder="1" applyAlignment="1">
      <alignment horizontal="right" vertical="center" wrapText="1"/>
    </xf>
    <xf numFmtId="3" fontId="9" fillId="2" borderId="12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6" fillId="2" borderId="2" xfId="0" applyNumberFormat="1" applyFont="1" applyFill="1" applyBorder="1" applyAlignment="1">
      <alignment horizontal="lef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3" fontId="16" fillId="2" borderId="14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0" fontId="0" fillId="2" borderId="13" xfId="0" applyNumberFormat="1" applyFont="1" applyFill="1" applyBorder="1" applyAlignment="1">
      <alignment horizontal="right" vertical="center" wrapText="1"/>
    </xf>
    <xf numFmtId="0" fontId="0" fillId="2" borderId="14" xfId="0" applyNumberFormat="1" applyFont="1" applyFill="1" applyBorder="1" applyAlignment="1">
      <alignment horizontal="right" vertical="center" wrapText="1"/>
    </xf>
    <xf numFmtId="0" fontId="0" fillId="2" borderId="15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13" xfId="0" applyNumberFormat="1" applyFont="1" applyFill="1" applyBorder="1" applyAlignment="1">
      <alignment horizontal="right" vertical="center" wrapText="1"/>
    </xf>
    <xf numFmtId="3" fontId="0" fillId="2" borderId="14" xfId="0" applyNumberFormat="1" applyFont="1" applyFill="1" applyBorder="1" applyAlignment="1">
      <alignment horizontal="right" vertical="center" wrapText="1"/>
    </xf>
    <xf numFmtId="3" fontId="0" fillId="2" borderId="15" xfId="0" applyNumberFormat="1" applyFont="1" applyFill="1" applyBorder="1" applyAlignment="1">
      <alignment horizontal="right" vertical="center" wrapText="1"/>
    </xf>
    <xf numFmtId="3" fontId="0" fillId="2" borderId="0" xfId="0" applyNumberFormat="1" applyFill="1" applyBorder="1" applyAlignment="1">
      <alignment horizontal="right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right" vertical="center" wrapText="1"/>
    </xf>
    <xf numFmtId="3" fontId="10" fillId="2" borderId="13" xfId="0" applyNumberFormat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10" fillId="2" borderId="15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0" fontId="0" fillId="2" borderId="2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72" fontId="10" fillId="2" borderId="3" xfId="0" applyNumberFormat="1" applyFont="1" applyFill="1" applyBorder="1" applyAlignment="1">
      <alignment horizontal="center" vertical="center" wrapText="1"/>
    </xf>
    <xf numFmtId="173" fontId="10" fillId="2" borderId="29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2" fontId="11" fillId="2" borderId="2" xfId="0" applyNumberFormat="1" applyFont="1" applyFill="1" applyBorder="1" applyAlignment="1">
      <alignment horizontal="right" vertical="center" wrapText="1"/>
    </xf>
    <xf numFmtId="0" fontId="11" fillId="2" borderId="2" xfId="0" applyNumberFormat="1" applyFont="1" applyFill="1" applyBorder="1" applyAlignment="1">
      <alignment horizontal="right" vertical="center" wrapText="1"/>
    </xf>
    <xf numFmtId="0" fontId="10" fillId="2" borderId="13" xfId="0" applyNumberFormat="1" applyFont="1" applyFill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horizontal="right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0" fontId="0" fillId="2" borderId="10" xfId="0" applyNumberFormat="1" applyFill="1" applyBorder="1" applyAlignment="1">
      <alignment horizontal="left" vertical="center" wrapText="1"/>
    </xf>
    <xf numFmtId="0" fontId="0" fillId="2" borderId="11" xfId="0" applyNumberFormat="1" applyFill="1" applyBorder="1" applyAlignment="1">
      <alignment horizontal="left" vertical="center" wrapText="1"/>
    </xf>
    <xf numFmtId="0" fontId="0" fillId="2" borderId="12" xfId="0" applyNumberFormat="1" applyFill="1" applyBorder="1" applyAlignment="1">
      <alignment horizontal="left" vertical="center" wrapText="1"/>
    </xf>
    <xf numFmtId="0" fontId="27" fillId="2" borderId="4" xfId="0" applyNumberFormat="1" applyFont="1" applyFill="1" applyBorder="1" applyAlignment="1">
      <alignment horizontal="center" vertical="center" wrapText="1"/>
    </xf>
    <xf numFmtId="0" fontId="27" fillId="2" borderId="27" xfId="0" applyNumberFormat="1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 wrapText="1"/>
    </xf>
    <xf numFmtId="0" fontId="27" fillId="2" borderId="29" xfId="0" applyNumberFormat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>
      <alignment horizontal="center" vertical="center" wrapText="1"/>
    </xf>
    <xf numFmtId="0" fontId="27" fillId="2" borderId="6" xfId="0" applyNumberFormat="1" applyFont="1" applyFill="1" applyBorder="1" applyAlignment="1">
      <alignment horizontal="center" vertical="center" wrapText="1"/>
    </xf>
    <xf numFmtId="0" fontId="27" fillId="2" borderId="7" xfId="0" applyNumberFormat="1" applyFont="1" applyFill="1" applyBorder="1" applyAlignment="1">
      <alignment horizontal="center" vertical="center" wrapText="1"/>
    </xf>
    <xf numFmtId="0" fontId="27" fillId="2" borderId="22" xfId="0" applyNumberFormat="1" applyFont="1" applyFill="1" applyBorder="1" applyAlignment="1">
      <alignment horizontal="center" vertical="center" wrapText="1"/>
    </xf>
    <xf numFmtId="0" fontId="27" fillId="2" borderId="8" xfId="0" applyNumberFormat="1" applyFont="1" applyFill="1" applyBorder="1" applyAlignment="1">
      <alignment horizontal="center" vertical="center" wrapText="1"/>
    </xf>
    <xf numFmtId="0" fontId="27" fillId="2" borderId="32" xfId="0" applyNumberFormat="1" applyFont="1" applyFill="1" applyBorder="1" applyAlignment="1">
      <alignment horizontal="center" vertical="center" wrapText="1"/>
    </xf>
    <xf numFmtId="0" fontId="10" fillId="2" borderId="30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10" fillId="2" borderId="3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72" fontId="10" fillId="2" borderId="29" xfId="0" applyNumberFormat="1" applyFont="1" applyFill="1" applyBorder="1" applyAlignment="1">
      <alignment horizontal="center" vertical="center" wrapText="1"/>
    </xf>
    <xf numFmtId="1" fontId="10" fillId="2" borderId="20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left" vertical="center" wrapText="1"/>
    </xf>
    <xf numFmtId="3" fontId="10" fillId="2" borderId="20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 wrapText="1"/>
    </xf>
    <xf numFmtId="0" fontId="10" fillId="2" borderId="18" xfId="0" applyNumberFormat="1" applyFont="1" applyFill="1" applyBorder="1" applyAlignment="1">
      <alignment horizontal="center" vertical="center" wrapText="1"/>
    </xf>
    <xf numFmtId="1" fontId="0" fillId="2" borderId="17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right" vertical="center" wrapText="1"/>
    </xf>
    <xf numFmtId="0" fontId="22" fillId="2" borderId="0" xfId="0" applyNumberFormat="1" applyFont="1" applyFill="1" applyAlignment="1">
      <alignment horizontal="left" vertical="center" wrapText="1"/>
    </xf>
    <xf numFmtId="0" fontId="20" fillId="3" borderId="0" xfId="0" applyNumberFormat="1" applyFont="1" applyFill="1" applyAlignment="1">
      <alignment vertical="center" wrapText="1"/>
    </xf>
    <xf numFmtId="0" fontId="23" fillId="3" borderId="0" xfId="0" applyNumberFormat="1" applyFont="1" applyFill="1" applyAlignment="1">
      <alignment vertical="center" wrapText="1"/>
    </xf>
    <xf numFmtId="0" fontId="20" fillId="3" borderId="0" xfId="0" applyNumberFormat="1" applyFont="1" applyFill="1" applyAlignment="1">
      <alignment vertical="center" wrapText="1"/>
    </xf>
    <xf numFmtId="0" fontId="13" fillId="2" borderId="0" xfId="0" applyNumberFormat="1" applyFont="1" applyFill="1" applyAlignment="1">
      <alignment horizontal="left" vertical="center" wrapText="1"/>
    </xf>
    <xf numFmtId="0" fontId="14" fillId="2" borderId="16" xfId="0" applyNumberFormat="1" applyFont="1" applyFill="1" applyBorder="1" applyAlignment="1">
      <alignment horizontal="left" vertical="center" wrapText="1"/>
    </xf>
    <xf numFmtId="0" fontId="25" fillId="2" borderId="16" xfId="0" applyNumberFormat="1" applyFont="1" applyFill="1" applyBorder="1" applyAlignment="1">
      <alignment horizontal="center" vertical="center" wrapText="1"/>
    </xf>
    <xf numFmtId="0" fontId="24" fillId="2" borderId="0" xfId="0" applyNumberFormat="1" applyFont="1" applyFill="1" applyAlignment="1">
      <alignment horizontal="center" vertical="center" wrapText="1"/>
    </xf>
    <xf numFmtId="0" fontId="24" fillId="2" borderId="0" xfId="0" applyFont="1" applyFill="1"/>
    <xf numFmtId="0" fontId="14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C333"/>
  <sheetViews>
    <sheetView tabSelected="1" view="pageBreakPreview" zoomScale="80" zoomScaleSheetLayoutView="80" workbookViewId="0">
      <selection activeCell="CJ344" sqref="CJ344"/>
    </sheetView>
  </sheetViews>
  <sheetFormatPr defaultColWidth="10.7109375" defaultRowHeight="13.2"/>
  <cols>
    <col min="1" max="1" width="3.42578125" style="23" customWidth="1"/>
    <col min="2" max="4" width="2.28515625" style="23" customWidth="1"/>
    <col min="5" max="5" width="7.140625" style="23" customWidth="1"/>
    <col min="6" max="43" width="2.28515625" style="23" customWidth="1"/>
    <col min="44" max="44" width="4.42578125" style="23" customWidth="1"/>
    <col min="45" max="106" width="2.28515625" style="23" customWidth="1"/>
    <col min="107" max="16384" width="10.7109375" style="25"/>
  </cols>
  <sheetData>
    <row r="1" spans="1:103" s="6" customFormat="1" ht="15" customHeight="1">
      <c r="BK1" s="7" t="s">
        <v>0</v>
      </c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</row>
    <row r="2" spans="1:103" s="6" customFormat="1" ht="15" customHeight="1">
      <c r="BK2" s="8" t="s">
        <v>1</v>
      </c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</row>
    <row r="3" spans="1:103" s="6" customFormat="1" ht="15" customHeight="1">
      <c r="BK3" s="8" t="s">
        <v>2</v>
      </c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1:103" s="6" customFormat="1" ht="27.75" customHeight="1">
      <c r="BK4" s="8" t="s">
        <v>3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6" spans="1:103" s="10" customFormat="1" ht="18.75" customHeight="1">
      <c r="A6" s="9" t="s">
        <v>180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</row>
    <row r="8" spans="1:103" s="12" customFormat="1" ht="16.5" customHeight="1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M8" s="13">
        <v>7</v>
      </c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H8" s="14">
        <v>5484534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</row>
    <row r="9" spans="1:103" s="10" customFormat="1" ht="31.2" customHeight="1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M9" s="16" t="s">
        <v>6</v>
      </c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H9" s="17" t="s">
        <v>7</v>
      </c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</row>
    <row r="11" spans="1:103" s="12" customFormat="1" ht="20.25" customHeight="1">
      <c r="A11" s="11" t="s">
        <v>153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M11" s="18">
        <v>71</v>
      </c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H11" s="14">
        <v>5484534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</row>
    <row r="12" spans="1:103" s="10" customFormat="1" ht="57.6" customHeight="1">
      <c r="A12" s="15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M12" s="16" t="s">
        <v>9</v>
      </c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H12" s="17" t="s">
        <v>7</v>
      </c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</row>
    <row r="14" spans="1:103" s="12" customFormat="1" ht="15" customHeight="1">
      <c r="A14" s="12" t="s">
        <v>10</v>
      </c>
      <c r="B14" s="19">
        <v>712151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P14" s="20">
        <v>2151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C14" s="21">
        <v>763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Q14" s="11" t="s">
        <v>11</v>
      </c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H14" s="22" t="s">
        <v>217</v>
      </c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</row>
    <row r="15" spans="1:103" s="10" customFormat="1" ht="46.8" customHeight="1">
      <c r="B15" s="17" t="s">
        <v>12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P15" s="17" t="s">
        <v>13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C15" s="17" t="s">
        <v>14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Q15" s="15" t="s">
        <v>15</v>
      </c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H15" s="17" t="s">
        <v>16</v>
      </c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</row>
    <row r="16" spans="1:103" ht="3" customHeight="1"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103" s="27" customFormat="1" ht="12.75" customHeight="1">
      <c r="A17" s="26" t="s">
        <v>181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</row>
    <row r="18" spans="1:103" s="27" customFormat="1" ht="12.75" customHeight="1"/>
    <row r="19" spans="1:103" s="27" customFormat="1" ht="12.75" customHeight="1">
      <c r="A19" s="26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</row>
    <row r="20" spans="1:103" s="10" customFormat="1" ht="12.75" customHeight="1"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</row>
    <row r="21" spans="1:103">
      <c r="B21" s="28" t="s">
        <v>175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</row>
    <row r="22" spans="1:103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</row>
    <row r="23" spans="1:103" s="32" customFormat="1" ht="12.75" customHeight="1">
      <c r="A23" s="26" t="s">
        <v>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</row>
    <row r="24" spans="1:103" s="32" customFormat="1" ht="12.75" customHeight="1">
      <c r="D24" s="33" t="s">
        <v>20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</row>
    <row r="25" spans="1:103" s="32" customFormat="1" ht="12.75" customHeight="1">
      <c r="D25" s="33" t="s">
        <v>21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</row>
    <row r="26" spans="1:103" s="32" customFormat="1" ht="12.75" customHeight="1">
      <c r="D26" s="33" t="s">
        <v>22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</row>
    <row r="27" spans="1:103">
      <c r="D27" s="33" t="s">
        <v>160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</row>
    <row r="29" spans="1:103" s="32" customFormat="1" ht="12.75" customHeight="1">
      <c r="A29" s="26" t="s">
        <v>23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</row>
    <row r="31" spans="1:103" s="32" customFormat="1" ht="144" customHeight="1">
      <c r="B31" s="34" t="s">
        <v>215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</row>
    <row r="32" spans="1:103" hidden="1"/>
    <row r="33" spans="1:106" s="32" customFormat="1" ht="12.75" customHeight="1">
      <c r="A33" s="26" t="s">
        <v>24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</row>
    <row r="35" spans="1:106" s="32" customFormat="1" ht="12.75" customHeight="1">
      <c r="A35" s="26" t="s">
        <v>182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</row>
    <row r="36" spans="1:106" ht="3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33" t="s">
        <v>25</v>
      </c>
      <c r="CO36" s="33"/>
      <c r="CP36" s="33"/>
      <c r="CQ36" s="33"/>
      <c r="CR36" s="33"/>
      <c r="CS36" s="25"/>
      <c r="CT36" s="25"/>
      <c r="CU36" s="25"/>
      <c r="CV36" s="25"/>
      <c r="CW36" s="25"/>
      <c r="CX36" s="25"/>
      <c r="CY36" s="25"/>
      <c r="CZ36" s="25"/>
      <c r="DA36" s="25"/>
      <c r="DB36" s="25"/>
    </row>
    <row r="37" spans="1:106" s="39" customFormat="1" ht="12.75" customHeight="1">
      <c r="A37" s="35" t="s">
        <v>26</v>
      </c>
      <c r="B37" s="35"/>
      <c r="C37" s="35"/>
      <c r="D37" s="35"/>
      <c r="E37" s="35"/>
      <c r="F37" s="36" t="s">
        <v>27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7" t="s">
        <v>183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 t="s">
        <v>184</v>
      </c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8" t="s">
        <v>185</v>
      </c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</row>
    <row r="38" spans="1:106" s="39" customFormat="1" ht="18.899999999999999" customHeight="1">
      <c r="A38" s="40"/>
      <c r="B38" s="41"/>
      <c r="C38" s="41"/>
      <c r="D38" s="41"/>
      <c r="E38" s="42"/>
      <c r="F38" s="43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  <c r="W38" s="44" t="s">
        <v>28</v>
      </c>
      <c r="X38" s="44"/>
      <c r="Y38" s="44"/>
      <c r="Z38" s="44"/>
      <c r="AA38" s="44"/>
      <c r="AB38" s="44"/>
      <c r="AC38" s="44" t="s">
        <v>29</v>
      </c>
      <c r="AD38" s="44"/>
      <c r="AE38" s="44"/>
      <c r="AF38" s="44"/>
      <c r="AG38" s="44"/>
      <c r="AH38" s="44"/>
      <c r="AI38" s="45" t="s">
        <v>30</v>
      </c>
      <c r="AJ38" s="45"/>
      <c r="AK38" s="45"/>
      <c r="AL38" s="45"/>
      <c r="AM38" s="45"/>
      <c r="AN38" s="45"/>
      <c r="AO38" s="45"/>
      <c r="AP38" s="46" t="s">
        <v>31</v>
      </c>
      <c r="AQ38" s="46"/>
      <c r="AR38" s="46"/>
      <c r="AS38" s="46"/>
      <c r="AT38" s="46"/>
      <c r="AU38" s="46"/>
      <c r="AV38" s="46" t="s">
        <v>28</v>
      </c>
      <c r="AW38" s="46"/>
      <c r="AX38" s="46"/>
      <c r="AY38" s="46"/>
      <c r="AZ38" s="46"/>
      <c r="BA38" s="46"/>
      <c r="BB38" s="46" t="s">
        <v>29</v>
      </c>
      <c r="BC38" s="46"/>
      <c r="BD38" s="46"/>
      <c r="BE38" s="46"/>
      <c r="BF38" s="46"/>
      <c r="BG38" s="46"/>
      <c r="BH38" s="45" t="s">
        <v>30</v>
      </c>
      <c r="BI38" s="45"/>
      <c r="BJ38" s="45"/>
      <c r="BK38" s="45"/>
      <c r="BL38" s="45"/>
      <c r="BM38" s="45"/>
      <c r="BN38" s="45"/>
      <c r="BO38" s="46" t="s">
        <v>32</v>
      </c>
      <c r="BP38" s="46"/>
      <c r="BQ38" s="46"/>
      <c r="BR38" s="46"/>
      <c r="BS38" s="46"/>
      <c r="BT38" s="46"/>
      <c r="BU38" s="46" t="s">
        <v>28</v>
      </c>
      <c r="BV38" s="46"/>
      <c r="BW38" s="46"/>
      <c r="BX38" s="46"/>
      <c r="BY38" s="46"/>
      <c r="BZ38" s="46"/>
      <c r="CA38" s="46" t="s">
        <v>29</v>
      </c>
      <c r="CB38" s="46"/>
      <c r="CC38" s="46"/>
      <c r="CD38" s="46"/>
      <c r="CE38" s="46"/>
      <c r="CF38" s="46"/>
      <c r="CG38" s="45" t="s">
        <v>30</v>
      </c>
      <c r="CH38" s="45"/>
      <c r="CI38" s="45"/>
      <c r="CJ38" s="45"/>
      <c r="CK38" s="45"/>
      <c r="CL38" s="45"/>
      <c r="CM38" s="45"/>
      <c r="CN38" s="47" t="s">
        <v>33</v>
      </c>
      <c r="CO38" s="47"/>
      <c r="CP38" s="47"/>
      <c r="CQ38" s="47"/>
      <c r="CR38" s="47"/>
      <c r="CS38" s="47"/>
    </row>
    <row r="39" spans="1:106" s="39" customFormat="1" ht="23.1" customHeight="1">
      <c r="A39" s="48"/>
      <c r="B39" s="49"/>
      <c r="C39" s="49"/>
      <c r="D39" s="49"/>
      <c r="E39" s="50"/>
      <c r="F39" s="51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  <c r="W39" s="51"/>
      <c r="X39" s="49"/>
      <c r="Y39" s="49"/>
      <c r="Z39" s="49"/>
      <c r="AA39" s="49"/>
      <c r="AB39" s="50"/>
      <c r="AC39" s="51"/>
      <c r="AD39" s="49"/>
      <c r="AE39" s="49"/>
      <c r="AF39" s="49"/>
      <c r="AG39" s="49"/>
      <c r="AH39" s="50"/>
      <c r="AI39" s="52"/>
      <c r="AJ39" s="53"/>
      <c r="AK39" s="53"/>
      <c r="AL39" s="53"/>
      <c r="AM39" s="53"/>
      <c r="AN39" s="53"/>
      <c r="AO39" s="54"/>
      <c r="AP39" s="51"/>
      <c r="AQ39" s="49"/>
      <c r="AR39" s="49"/>
      <c r="AS39" s="49"/>
      <c r="AT39" s="49"/>
      <c r="AU39" s="50"/>
      <c r="AV39" s="51"/>
      <c r="AW39" s="49"/>
      <c r="AX39" s="49"/>
      <c r="AY39" s="49"/>
      <c r="AZ39" s="49"/>
      <c r="BA39" s="50"/>
      <c r="BB39" s="51"/>
      <c r="BC39" s="49"/>
      <c r="BD39" s="49"/>
      <c r="BE39" s="49"/>
      <c r="BF39" s="49"/>
      <c r="BG39" s="50"/>
      <c r="BH39" s="52"/>
      <c r="BI39" s="53"/>
      <c r="BJ39" s="53"/>
      <c r="BK39" s="53"/>
      <c r="BL39" s="53"/>
      <c r="BM39" s="53"/>
      <c r="BN39" s="54"/>
      <c r="BO39" s="51"/>
      <c r="BP39" s="49"/>
      <c r="BQ39" s="49"/>
      <c r="BR39" s="49"/>
      <c r="BS39" s="49"/>
      <c r="BT39" s="50"/>
      <c r="BU39" s="51"/>
      <c r="BV39" s="49"/>
      <c r="BW39" s="49"/>
      <c r="BX39" s="49"/>
      <c r="BY39" s="49"/>
      <c r="BZ39" s="50"/>
      <c r="CA39" s="51"/>
      <c r="CB39" s="49"/>
      <c r="CC39" s="49"/>
      <c r="CD39" s="49"/>
      <c r="CE39" s="49"/>
      <c r="CF39" s="50"/>
      <c r="CG39" s="52"/>
      <c r="CH39" s="53"/>
      <c r="CI39" s="53"/>
      <c r="CJ39" s="53"/>
      <c r="CK39" s="53"/>
      <c r="CL39" s="53"/>
      <c r="CM39" s="54"/>
      <c r="CN39" s="51"/>
      <c r="CO39" s="49"/>
      <c r="CP39" s="49"/>
      <c r="CQ39" s="49"/>
      <c r="CR39" s="49"/>
      <c r="CS39" s="55"/>
    </row>
    <row r="40" spans="1:106" s="39" customFormat="1" ht="12.75" customHeight="1">
      <c r="A40" s="56">
        <v>1</v>
      </c>
      <c r="B40" s="56"/>
      <c r="C40" s="56"/>
      <c r="D40" s="56"/>
      <c r="E40" s="56"/>
      <c r="F40" s="57">
        <v>2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>
        <v>3</v>
      </c>
      <c r="X40" s="57"/>
      <c r="Y40" s="57"/>
      <c r="Z40" s="57"/>
      <c r="AA40" s="57"/>
      <c r="AB40" s="57"/>
      <c r="AC40" s="57">
        <v>4</v>
      </c>
      <c r="AD40" s="57"/>
      <c r="AE40" s="57"/>
      <c r="AF40" s="57"/>
      <c r="AG40" s="57"/>
      <c r="AH40" s="57"/>
      <c r="AI40" s="57">
        <v>5</v>
      </c>
      <c r="AJ40" s="57"/>
      <c r="AK40" s="57"/>
      <c r="AL40" s="57"/>
      <c r="AM40" s="57"/>
      <c r="AN40" s="57"/>
      <c r="AO40" s="57"/>
      <c r="AP40" s="57">
        <v>6</v>
      </c>
      <c r="AQ40" s="57"/>
      <c r="AR40" s="57"/>
      <c r="AS40" s="57"/>
      <c r="AT40" s="57"/>
      <c r="AU40" s="57"/>
      <c r="AV40" s="57">
        <v>7</v>
      </c>
      <c r="AW40" s="57"/>
      <c r="AX40" s="57"/>
      <c r="AY40" s="57"/>
      <c r="AZ40" s="57"/>
      <c r="BA40" s="57"/>
      <c r="BB40" s="57">
        <v>8</v>
      </c>
      <c r="BC40" s="57"/>
      <c r="BD40" s="57"/>
      <c r="BE40" s="57"/>
      <c r="BF40" s="57"/>
      <c r="BG40" s="57"/>
      <c r="BH40" s="57">
        <v>9</v>
      </c>
      <c r="BI40" s="57"/>
      <c r="BJ40" s="57"/>
      <c r="BK40" s="57"/>
      <c r="BL40" s="57"/>
      <c r="BM40" s="57"/>
      <c r="BN40" s="57"/>
      <c r="BO40" s="57">
        <v>10</v>
      </c>
      <c r="BP40" s="57"/>
      <c r="BQ40" s="57"/>
      <c r="BR40" s="57"/>
      <c r="BS40" s="57"/>
      <c r="BT40" s="57"/>
      <c r="BU40" s="57">
        <v>11</v>
      </c>
      <c r="BV40" s="57"/>
      <c r="BW40" s="57"/>
      <c r="BX40" s="57"/>
      <c r="BY40" s="57"/>
      <c r="BZ40" s="57"/>
      <c r="CA40" s="57">
        <v>12</v>
      </c>
      <c r="CB40" s="57"/>
      <c r="CC40" s="57"/>
      <c r="CD40" s="57"/>
      <c r="CE40" s="57"/>
      <c r="CF40" s="57"/>
      <c r="CG40" s="57">
        <v>13</v>
      </c>
      <c r="CH40" s="57"/>
      <c r="CI40" s="57"/>
      <c r="CJ40" s="57"/>
      <c r="CK40" s="57"/>
      <c r="CL40" s="57"/>
      <c r="CM40" s="57"/>
      <c r="CN40" s="58">
        <v>14</v>
      </c>
      <c r="CO40" s="58"/>
      <c r="CP40" s="58"/>
      <c r="CQ40" s="58"/>
      <c r="CR40" s="58"/>
      <c r="CS40" s="58"/>
    </row>
    <row r="41" spans="1:106" s="62" customFormat="1" ht="23.4" customHeight="1">
      <c r="A41" s="59"/>
      <c r="B41" s="59"/>
      <c r="C41" s="59"/>
      <c r="D41" s="59"/>
      <c r="E41" s="59"/>
      <c r="F41" s="60" t="s">
        <v>34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1">
        <v>5719635</v>
      </c>
      <c r="X41" s="61"/>
      <c r="Y41" s="61"/>
      <c r="Z41" s="61"/>
      <c r="AA41" s="61"/>
      <c r="AB41" s="61"/>
      <c r="AC41" s="59" t="s">
        <v>35</v>
      </c>
      <c r="AD41" s="59"/>
      <c r="AE41" s="59"/>
      <c r="AF41" s="59"/>
      <c r="AG41" s="59"/>
      <c r="AH41" s="59"/>
      <c r="AI41" s="59" t="s">
        <v>35</v>
      </c>
      <c r="AJ41" s="59"/>
      <c r="AK41" s="59"/>
      <c r="AL41" s="59"/>
      <c r="AM41" s="59"/>
      <c r="AN41" s="59"/>
      <c r="AO41" s="59"/>
      <c r="AP41" s="61">
        <f>W41</f>
        <v>5719635</v>
      </c>
      <c r="AQ41" s="61"/>
      <c r="AR41" s="61"/>
      <c r="AS41" s="61"/>
      <c r="AT41" s="61"/>
      <c r="AU41" s="61"/>
      <c r="AV41" s="61">
        <v>5709408</v>
      </c>
      <c r="AW41" s="61"/>
      <c r="AX41" s="61"/>
      <c r="AY41" s="61"/>
      <c r="AZ41" s="61"/>
      <c r="BA41" s="61"/>
      <c r="BB41" s="59" t="s">
        <v>35</v>
      </c>
      <c r="BC41" s="59"/>
      <c r="BD41" s="59"/>
      <c r="BE41" s="59"/>
      <c r="BF41" s="59"/>
      <c r="BG41" s="59"/>
      <c r="BH41" s="59" t="s">
        <v>35</v>
      </c>
      <c r="BI41" s="59"/>
      <c r="BJ41" s="59"/>
      <c r="BK41" s="59"/>
      <c r="BL41" s="59"/>
      <c r="BM41" s="59"/>
      <c r="BN41" s="59"/>
      <c r="BO41" s="61">
        <f>AV41</f>
        <v>5709408</v>
      </c>
      <c r="BP41" s="61"/>
      <c r="BQ41" s="61"/>
      <c r="BR41" s="61"/>
      <c r="BS41" s="61"/>
      <c r="BT41" s="61"/>
      <c r="BU41" s="61">
        <v>5934269</v>
      </c>
      <c r="BV41" s="61"/>
      <c r="BW41" s="61"/>
      <c r="BX41" s="61"/>
      <c r="BY41" s="61"/>
      <c r="BZ41" s="61"/>
      <c r="CA41" s="59" t="s">
        <v>35</v>
      </c>
      <c r="CB41" s="59"/>
      <c r="CC41" s="59"/>
      <c r="CD41" s="59"/>
      <c r="CE41" s="59"/>
      <c r="CF41" s="59"/>
      <c r="CG41" s="59" t="s">
        <v>35</v>
      </c>
      <c r="CH41" s="59"/>
      <c r="CI41" s="59"/>
      <c r="CJ41" s="59"/>
      <c r="CK41" s="59"/>
      <c r="CL41" s="59"/>
      <c r="CM41" s="59"/>
      <c r="CN41" s="61">
        <f>BU41</f>
        <v>5934269</v>
      </c>
      <c r="CO41" s="61"/>
      <c r="CP41" s="61"/>
      <c r="CQ41" s="61"/>
      <c r="CR41" s="61"/>
      <c r="CS41" s="61"/>
    </row>
    <row r="42" spans="1:106" s="62" customFormat="1" ht="21.75" customHeight="1">
      <c r="A42" s="59"/>
      <c r="B42" s="59"/>
      <c r="C42" s="59"/>
      <c r="D42" s="59"/>
      <c r="E42" s="59"/>
      <c r="F42" s="60" t="s">
        <v>36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59" t="s">
        <v>35</v>
      </c>
      <c r="X42" s="59"/>
      <c r="Y42" s="59"/>
      <c r="Z42" s="59"/>
      <c r="AA42" s="59"/>
      <c r="AB42" s="59"/>
      <c r="AC42" s="61"/>
      <c r="AD42" s="61"/>
      <c r="AE42" s="61"/>
      <c r="AF42" s="61"/>
      <c r="AG42" s="61"/>
      <c r="AH42" s="61"/>
      <c r="AI42" s="63"/>
      <c r="AJ42" s="63"/>
      <c r="AK42" s="63"/>
      <c r="AL42" s="63"/>
      <c r="AM42" s="63"/>
      <c r="AN42" s="63"/>
      <c r="AO42" s="63"/>
      <c r="AP42" s="61"/>
      <c r="AQ42" s="61"/>
      <c r="AR42" s="61"/>
      <c r="AS42" s="61"/>
      <c r="AT42" s="61"/>
      <c r="AU42" s="61"/>
      <c r="AV42" s="59" t="s">
        <v>37</v>
      </c>
      <c r="AW42" s="59"/>
      <c r="AX42" s="59"/>
      <c r="AY42" s="59"/>
      <c r="AZ42" s="59"/>
      <c r="BA42" s="59"/>
      <c r="BB42" s="61"/>
      <c r="BC42" s="61"/>
      <c r="BD42" s="61"/>
      <c r="BE42" s="61"/>
      <c r="BF42" s="61"/>
      <c r="BG42" s="61"/>
      <c r="BH42" s="63"/>
      <c r="BI42" s="63"/>
      <c r="BJ42" s="63"/>
      <c r="BK42" s="63"/>
      <c r="BL42" s="63"/>
      <c r="BM42" s="63"/>
      <c r="BN42" s="63"/>
      <c r="BO42" s="61"/>
      <c r="BP42" s="61"/>
      <c r="BQ42" s="61"/>
      <c r="BR42" s="61"/>
      <c r="BS42" s="61"/>
      <c r="BT42" s="61"/>
      <c r="BU42" s="59" t="s">
        <v>37</v>
      </c>
      <c r="BV42" s="59"/>
      <c r="BW42" s="59"/>
      <c r="BX42" s="59"/>
      <c r="BY42" s="59"/>
      <c r="BZ42" s="59"/>
      <c r="CA42" s="61"/>
      <c r="CB42" s="61"/>
      <c r="CC42" s="61"/>
      <c r="CD42" s="61"/>
      <c r="CE42" s="61"/>
      <c r="CF42" s="61"/>
      <c r="CG42" s="63"/>
      <c r="CH42" s="63"/>
      <c r="CI42" s="63"/>
      <c r="CJ42" s="63"/>
      <c r="CK42" s="63"/>
      <c r="CL42" s="63"/>
      <c r="CM42" s="63"/>
      <c r="CN42" s="61"/>
      <c r="CO42" s="61"/>
      <c r="CP42" s="61"/>
      <c r="CQ42" s="61"/>
      <c r="CR42" s="61"/>
      <c r="CS42" s="61"/>
    </row>
    <row r="43" spans="1:106" s="39" customFormat="1" ht="32.25" customHeight="1">
      <c r="A43" s="64">
        <v>25010100</v>
      </c>
      <c r="B43" s="64"/>
      <c r="C43" s="64"/>
      <c r="D43" s="64"/>
      <c r="E43" s="64"/>
      <c r="F43" s="60" t="s">
        <v>38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5"/>
      <c r="X43" s="65"/>
      <c r="Y43" s="65"/>
      <c r="Z43" s="65"/>
      <c r="AA43" s="65"/>
      <c r="AB43" s="65"/>
      <c r="AC43" s="66">
        <v>268929</v>
      </c>
      <c r="AD43" s="66"/>
      <c r="AE43" s="66"/>
      <c r="AF43" s="66"/>
      <c r="AG43" s="66"/>
      <c r="AH43" s="66"/>
      <c r="AI43" s="67"/>
      <c r="AJ43" s="67"/>
      <c r="AK43" s="67"/>
      <c r="AL43" s="67"/>
      <c r="AM43" s="67"/>
      <c r="AN43" s="67"/>
      <c r="AO43" s="67"/>
      <c r="AP43" s="66">
        <f>AC43</f>
        <v>268929</v>
      </c>
      <c r="AQ43" s="66"/>
      <c r="AR43" s="66"/>
      <c r="AS43" s="66"/>
      <c r="AT43" s="66"/>
      <c r="AU43" s="66"/>
      <c r="AV43" s="65"/>
      <c r="AW43" s="65"/>
      <c r="AX43" s="65"/>
      <c r="AY43" s="65"/>
      <c r="AZ43" s="65"/>
      <c r="BA43" s="65"/>
      <c r="BB43" s="66">
        <v>341458</v>
      </c>
      <c r="BC43" s="66"/>
      <c r="BD43" s="66"/>
      <c r="BE43" s="66"/>
      <c r="BF43" s="66"/>
      <c r="BG43" s="66"/>
      <c r="BH43" s="67"/>
      <c r="BI43" s="67"/>
      <c r="BJ43" s="67"/>
      <c r="BK43" s="67"/>
      <c r="BL43" s="67"/>
      <c r="BM43" s="67"/>
      <c r="BN43" s="67"/>
      <c r="BO43" s="66">
        <f>BB43</f>
        <v>341458</v>
      </c>
      <c r="BP43" s="66"/>
      <c r="BQ43" s="66"/>
      <c r="BR43" s="66"/>
      <c r="BS43" s="66"/>
      <c r="BT43" s="66"/>
      <c r="BU43" s="65"/>
      <c r="BV43" s="65"/>
      <c r="BW43" s="65"/>
      <c r="BX43" s="65"/>
      <c r="BY43" s="65"/>
      <c r="BZ43" s="65"/>
      <c r="CA43" s="66">
        <v>486639</v>
      </c>
      <c r="CB43" s="66"/>
      <c r="CC43" s="66"/>
      <c r="CD43" s="66"/>
      <c r="CE43" s="66"/>
      <c r="CF43" s="66"/>
      <c r="CG43" s="67"/>
      <c r="CH43" s="67"/>
      <c r="CI43" s="67"/>
      <c r="CJ43" s="67"/>
      <c r="CK43" s="67"/>
      <c r="CL43" s="67"/>
      <c r="CM43" s="67"/>
      <c r="CN43" s="66">
        <f>CA43</f>
        <v>486639</v>
      </c>
      <c r="CO43" s="66"/>
      <c r="CP43" s="66"/>
      <c r="CQ43" s="66"/>
      <c r="CR43" s="66"/>
      <c r="CS43" s="66"/>
    </row>
    <row r="44" spans="1:106" s="62" customFormat="1" ht="21.75" customHeight="1">
      <c r="A44" s="59"/>
      <c r="B44" s="59"/>
      <c r="C44" s="59"/>
      <c r="D44" s="59"/>
      <c r="E44" s="59"/>
      <c r="F44" s="60" t="s">
        <v>39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59" t="s">
        <v>35</v>
      </c>
      <c r="X44" s="59"/>
      <c r="Y44" s="59"/>
      <c r="Z44" s="59"/>
      <c r="AA44" s="59"/>
      <c r="AB44" s="59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59" t="s">
        <v>37</v>
      </c>
      <c r="AW44" s="59"/>
      <c r="AX44" s="59"/>
      <c r="AY44" s="59"/>
      <c r="AZ44" s="59"/>
      <c r="BA44" s="59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59" t="s">
        <v>37</v>
      </c>
      <c r="BV44" s="59"/>
      <c r="BW44" s="59"/>
      <c r="BX44" s="59"/>
      <c r="BY44" s="59"/>
      <c r="BZ44" s="59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</row>
    <row r="45" spans="1:106" s="39" customFormat="1" ht="12.75" customHeight="1">
      <c r="A45" s="68">
        <v>602100</v>
      </c>
      <c r="B45" s="68"/>
      <c r="C45" s="68"/>
      <c r="D45" s="68"/>
      <c r="E45" s="68"/>
      <c r="F45" s="69" t="s">
        <v>144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5"/>
      <c r="X45" s="65"/>
      <c r="Y45" s="65"/>
      <c r="Z45" s="65"/>
      <c r="AA45" s="65"/>
      <c r="AB45" s="65"/>
      <c r="AC45" s="66">
        <v>15119</v>
      </c>
      <c r="AD45" s="66"/>
      <c r="AE45" s="66"/>
      <c r="AF45" s="66"/>
      <c r="AG45" s="66"/>
      <c r="AH45" s="66"/>
      <c r="AI45" s="67"/>
      <c r="AJ45" s="67"/>
      <c r="AK45" s="67"/>
      <c r="AL45" s="67"/>
      <c r="AM45" s="67"/>
      <c r="AN45" s="67"/>
      <c r="AO45" s="67"/>
      <c r="AP45" s="66">
        <f>AC45</f>
        <v>15119</v>
      </c>
      <c r="AQ45" s="66"/>
      <c r="AR45" s="66"/>
      <c r="AS45" s="66"/>
      <c r="AT45" s="66"/>
      <c r="AU45" s="66"/>
      <c r="AV45" s="65"/>
      <c r="AW45" s="65"/>
      <c r="AX45" s="65"/>
      <c r="AY45" s="65"/>
      <c r="AZ45" s="65"/>
      <c r="BA45" s="65"/>
      <c r="BB45" s="66">
        <v>15119</v>
      </c>
      <c r="BC45" s="66"/>
      <c r="BD45" s="66"/>
      <c r="BE45" s="66"/>
      <c r="BF45" s="66"/>
      <c r="BG45" s="66"/>
      <c r="BH45" s="67"/>
      <c r="BI45" s="67"/>
      <c r="BJ45" s="67"/>
      <c r="BK45" s="67"/>
      <c r="BL45" s="67"/>
      <c r="BM45" s="67"/>
      <c r="BN45" s="67"/>
      <c r="BO45" s="66">
        <f>BB45</f>
        <v>15119</v>
      </c>
      <c r="BP45" s="66"/>
      <c r="BQ45" s="66"/>
      <c r="BR45" s="66"/>
      <c r="BS45" s="66"/>
      <c r="BT45" s="66"/>
      <c r="BU45" s="65"/>
      <c r="BV45" s="65"/>
      <c r="BW45" s="65"/>
      <c r="BX45" s="65"/>
      <c r="BY45" s="65"/>
      <c r="BZ45" s="65"/>
      <c r="CA45" s="66">
        <v>15119</v>
      </c>
      <c r="CB45" s="66"/>
      <c r="CC45" s="66"/>
      <c r="CD45" s="66"/>
      <c r="CE45" s="66"/>
      <c r="CF45" s="66"/>
      <c r="CG45" s="67"/>
      <c r="CH45" s="67"/>
      <c r="CI45" s="67"/>
      <c r="CJ45" s="67"/>
      <c r="CK45" s="67"/>
      <c r="CL45" s="67"/>
      <c r="CM45" s="67"/>
      <c r="CN45" s="66">
        <f>CA45</f>
        <v>15119</v>
      </c>
      <c r="CO45" s="66"/>
      <c r="CP45" s="66"/>
      <c r="CQ45" s="66"/>
      <c r="CR45" s="66"/>
      <c r="CS45" s="66"/>
    </row>
    <row r="46" spans="1:106" s="39" customFormat="1" ht="12.75" customHeight="1">
      <c r="A46" s="68">
        <v>602200</v>
      </c>
      <c r="B46" s="68"/>
      <c r="C46" s="68"/>
      <c r="D46" s="68"/>
      <c r="E46" s="68"/>
      <c r="F46" s="60" t="s">
        <v>40</v>
      </c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5"/>
      <c r="X46" s="65"/>
      <c r="Y46" s="65"/>
      <c r="Z46" s="65"/>
      <c r="AA46" s="65"/>
      <c r="AB46" s="65"/>
      <c r="AC46" s="66">
        <v>-15119</v>
      </c>
      <c r="AD46" s="66"/>
      <c r="AE46" s="66"/>
      <c r="AF46" s="66"/>
      <c r="AG46" s="66"/>
      <c r="AH46" s="66"/>
      <c r="AI46" s="67"/>
      <c r="AJ46" s="67"/>
      <c r="AK46" s="67"/>
      <c r="AL46" s="67"/>
      <c r="AM46" s="67"/>
      <c r="AN46" s="67"/>
      <c r="AO46" s="67"/>
      <c r="AP46" s="66">
        <f>AC46</f>
        <v>-15119</v>
      </c>
      <c r="AQ46" s="66"/>
      <c r="AR46" s="66"/>
      <c r="AS46" s="66"/>
      <c r="AT46" s="66"/>
      <c r="AU46" s="66"/>
      <c r="AV46" s="65"/>
      <c r="AW46" s="65"/>
      <c r="AX46" s="65"/>
      <c r="AY46" s="65"/>
      <c r="AZ46" s="65"/>
      <c r="BA46" s="65"/>
      <c r="BB46" s="66">
        <v>-15119</v>
      </c>
      <c r="BC46" s="66"/>
      <c r="BD46" s="66"/>
      <c r="BE46" s="66"/>
      <c r="BF46" s="66"/>
      <c r="BG46" s="66"/>
      <c r="BH46" s="67"/>
      <c r="BI46" s="67"/>
      <c r="BJ46" s="67"/>
      <c r="BK46" s="67"/>
      <c r="BL46" s="67"/>
      <c r="BM46" s="67"/>
      <c r="BN46" s="67"/>
      <c r="BO46" s="66">
        <f>BB46</f>
        <v>-15119</v>
      </c>
      <c r="BP46" s="66"/>
      <c r="BQ46" s="66"/>
      <c r="BR46" s="66"/>
      <c r="BS46" s="66"/>
      <c r="BT46" s="66"/>
      <c r="BU46" s="65"/>
      <c r="BV46" s="65"/>
      <c r="BW46" s="65"/>
      <c r="BX46" s="65"/>
      <c r="BY46" s="65"/>
      <c r="BZ46" s="65"/>
      <c r="CA46" s="66">
        <v>-15119</v>
      </c>
      <c r="CB46" s="66"/>
      <c r="CC46" s="66"/>
      <c r="CD46" s="66"/>
      <c r="CE46" s="66"/>
      <c r="CF46" s="66"/>
      <c r="CG46" s="67"/>
      <c r="CH46" s="67"/>
      <c r="CI46" s="67"/>
      <c r="CJ46" s="67"/>
      <c r="CK46" s="67"/>
      <c r="CL46" s="67"/>
      <c r="CM46" s="67"/>
      <c r="CN46" s="66">
        <f>CA46</f>
        <v>-15119</v>
      </c>
      <c r="CO46" s="66"/>
      <c r="CP46" s="66"/>
      <c r="CQ46" s="66"/>
      <c r="CR46" s="66"/>
      <c r="CS46" s="66"/>
    </row>
    <row r="47" spans="1:106" s="39" customFormat="1" ht="16.2" customHeight="1">
      <c r="A47" s="70" t="s">
        <v>41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61">
        <f>W41</f>
        <v>5719635</v>
      </c>
      <c r="X47" s="61"/>
      <c r="Y47" s="61"/>
      <c r="Z47" s="61"/>
      <c r="AA47" s="61"/>
      <c r="AB47" s="61"/>
      <c r="AC47" s="61">
        <f>AC43+AC45+AC46</f>
        <v>268929</v>
      </c>
      <c r="AD47" s="61"/>
      <c r="AE47" s="61"/>
      <c r="AF47" s="61"/>
      <c r="AG47" s="61"/>
      <c r="AH47" s="61"/>
      <c r="AI47" s="63"/>
      <c r="AJ47" s="63"/>
      <c r="AK47" s="63"/>
      <c r="AL47" s="63"/>
      <c r="AM47" s="63"/>
      <c r="AN47" s="63"/>
      <c r="AO47" s="63"/>
      <c r="AP47" s="61">
        <f>AP41+AP43</f>
        <v>5988564</v>
      </c>
      <c r="AQ47" s="61"/>
      <c r="AR47" s="61"/>
      <c r="AS47" s="61"/>
      <c r="AT47" s="61"/>
      <c r="AU47" s="61"/>
      <c r="AV47" s="61">
        <f>AV41</f>
        <v>5709408</v>
      </c>
      <c r="AW47" s="61"/>
      <c r="AX47" s="61"/>
      <c r="AY47" s="61"/>
      <c r="AZ47" s="61"/>
      <c r="BA47" s="61"/>
      <c r="BB47" s="61">
        <f>BB43+BB45+BB46</f>
        <v>341458</v>
      </c>
      <c r="BC47" s="61"/>
      <c r="BD47" s="61"/>
      <c r="BE47" s="61"/>
      <c r="BF47" s="61"/>
      <c r="BG47" s="61"/>
      <c r="BH47" s="63"/>
      <c r="BI47" s="63"/>
      <c r="BJ47" s="63"/>
      <c r="BK47" s="63"/>
      <c r="BL47" s="63"/>
      <c r="BM47" s="63"/>
      <c r="BN47" s="63"/>
      <c r="BO47" s="61">
        <f>BO41+BO43</f>
        <v>6050866</v>
      </c>
      <c r="BP47" s="61"/>
      <c r="BQ47" s="61"/>
      <c r="BR47" s="61"/>
      <c r="BS47" s="61"/>
      <c r="BT47" s="61"/>
      <c r="BU47" s="61">
        <f>BU41</f>
        <v>5934269</v>
      </c>
      <c r="BV47" s="61"/>
      <c r="BW47" s="61"/>
      <c r="BX47" s="61"/>
      <c r="BY47" s="61"/>
      <c r="BZ47" s="61"/>
      <c r="CA47" s="61">
        <f>CA43+CA45+CA46</f>
        <v>486639</v>
      </c>
      <c r="CB47" s="61"/>
      <c r="CC47" s="61"/>
      <c r="CD47" s="61"/>
      <c r="CE47" s="61"/>
      <c r="CF47" s="61"/>
      <c r="CG47" s="63"/>
      <c r="CH47" s="63"/>
      <c r="CI47" s="63"/>
      <c r="CJ47" s="63"/>
      <c r="CK47" s="63"/>
      <c r="CL47" s="63"/>
      <c r="CM47" s="63"/>
      <c r="CN47" s="61">
        <f>CN41+CN43</f>
        <v>6420908</v>
      </c>
      <c r="CO47" s="61"/>
      <c r="CP47" s="61"/>
      <c r="CQ47" s="61"/>
      <c r="CR47" s="61"/>
      <c r="CS47" s="61"/>
    </row>
    <row r="48" spans="1:106" ht="5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</row>
    <row r="49" spans="1:106" ht="12.75" customHeight="1">
      <c r="A49" s="26" t="s">
        <v>154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5"/>
      <c r="DB49" s="25"/>
    </row>
    <row r="50" spans="1:106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33" t="s">
        <v>25</v>
      </c>
      <c r="BP50" s="33"/>
      <c r="BQ50" s="33"/>
      <c r="BR50" s="33"/>
      <c r="BS50" s="33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</row>
    <row r="51" spans="1:106" ht="12.75" customHeight="1">
      <c r="A51" s="71" t="s">
        <v>26</v>
      </c>
      <c r="B51" s="71"/>
      <c r="C51" s="71"/>
      <c r="D51" s="71"/>
      <c r="E51" s="71"/>
      <c r="F51" s="72" t="s">
        <v>27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37" t="s">
        <v>156</v>
      </c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 t="s">
        <v>186</v>
      </c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</row>
    <row r="52" spans="1:106" s="77" customFormat="1" ht="18.899999999999999" customHeight="1">
      <c r="A52" s="73"/>
      <c r="B52" s="74"/>
      <c r="C52" s="74"/>
      <c r="D52" s="74"/>
      <c r="E52" s="75"/>
      <c r="F52" s="76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  <c r="W52" s="44" t="s">
        <v>28</v>
      </c>
      <c r="X52" s="44"/>
      <c r="Y52" s="44"/>
      <c r="Z52" s="44"/>
      <c r="AA52" s="44"/>
      <c r="AB52" s="44"/>
      <c r="AC52" s="44" t="s">
        <v>29</v>
      </c>
      <c r="AD52" s="44"/>
      <c r="AE52" s="44"/>
      <c r="AF52" s="44"/>
      <c r="AG52" s="44"/>
      <c r="AH52" s="44"/>
      <c r="AI52" s="45" t="s">
        <v>30</v>
      </c>
      <c r="AJ52" s="45"/>
      <c r="AK52" s="45"/>
      <c r="AL52" s="45"/>
      <c r="AM52" s="45"/>
      <c r="AN52" s="45"/>
      <c r="AO52" s="45"/>
      <c r="AP52" s="46" t="s">
        <v>31</v>
      </c>
      <c r="AQ52" s="46"/>
      <c r="AR52" s="46"/>
      <c r="AS52" s="46"/>
      <c r="AT52" s="46"/>
      <c r="AU52" s="46"/>
      <c r="AV52" s="46" t="s">
        <v>28</v>
      </c>
      <c r="AW52" s="46"/>
      <c r="AX52" s="46"/>
      <c r="AY52" s="46"/>
      <c r="AZ52" s="46"/>
      <c r="BA52" s="46"/>
      <c r="BB52" s="46" t="s">
        <v>29</v>
      </c>
      <c r="BC52" s="46"/>
      <c r="BD52" s="46"/>
      <c r="BE52" s="46"/>
      <c r="BF52" s="46"/>
      <c r="BG52" s="46"/>
      <c r="BH52" s="45" t="s">
        <v>30</v>
      </c>
      <c r="BI52" s="45"/>
      <c r="BJ52" s="45"/>
      <c r="BK52" s="45"/>
      <c r="BL52" s="45"/>
      <c r="BM52" s="45"/>
      <c r="BN52" s="45"/>
      <c r="BO52" s="46" t="s">
        <v>32</v>
      </c>
      <c r="BP52" s="46"/>
      <c r="BQ52" s="46"/>
      <c r="BR52" s="46"/>
      <c r="BS52" s="46"/>
      <c r="BT52" s="46"/>
    </row>
    <row r="53" spans="1:106" s="77" customFormat="1" ht="23.1" customHeight="1">
      <c r="A53" s="78"/>
      <c r="B53" s="79"/>
      <c r="C53" s="79"/>
      <c r="D53" s="79"/>
      <c r="E53" s="80"/>
      <c r="F53" s="81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80"/>
      <c r="W53" s="51"/>
      <c r="X53" s="49"/>
      <c r="Y53" s="49"/>
      <c r="Z53" s="49"/>
      <c r="AA53" s="49"/>
      <c r="AB53" s="50"/>
      <c r="AC53" s="51"/>
      <c r="AD53" s="49"/>
      <c r="AE53" s="49"/>
      <c r="AF53" s="49"/>
      <c r="AG53" s="49"/>
      <c r="AH53" s="50"/>
      <c r="AI53" s="52"/>
      <c r="AJ53" s="53"/>
      <c r="AK53" s="53"/>
      <c r="AL53" s="53"/>
      <c r="AM53" s="53"/>
      <c r="AN53" s="53"/>
      <c r="AO53" s="54"/>
      <c r="AP53" s="51"/>
      <c r="AQ53" s="49"/>
      <c r="AR53" s="49"/>
      <c r="AS53" s="49"/>
      <c r="AT53" s="49"/>
      <c r="AU53" s="50"/>
      <c r="AV53" s="51"/>
      <c r="AW53" s="49"/>
      <c r="AX53" s="49"/>
      <c r="AY53" s="49"/>
      <c r="AZ53" s="49"/>
      <c r="BA53" s="50"/>
      <c r="BB53" s="51"/>
      <c r="BC53" s="49"/>
      <c r="BD53" s="49"/>
      <c r="BE53" s="49"/>
      <c r="BF53" s="49"/>
      <c r="BG53" s="50"/>
      <c r="BH53" s="52"/>
      <c r="BI53" s="53"/>
      <c r="BJ53" s="53"/>
      <c r="BK53" s="53"/>
      <c r="BL53" s="53"/>
      <c r="BM53" s="53"/>
      <c r="BN53" s="54"/>
      <c r="BO53" s="51"/>
      <c r="BP53" s="49"/>
      <c r="BQ53" s="49"/>
      <c r="BR53" s="49"/>
      <c r="BS53" s="49"/>
      <c r="BT53" s="50"/>
    </row>
    <row r="54" spans="1:106" s="82" customFormat="1" ht="12.75" customHeight="1">
      <c r="A54" s="56">
        <v>1</v>
      </c>
      <c r="B54" s="56"/>
      <c r="C54" s="56"/>
      <c r="D54" s="56"/>
      <c r="E54" s="56"/>
      <c r="F54" s="57">
        <v>2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>
        <v>3</v>
      </c>
      <c r="X54" s="57"/>
      <c r="Y54" s="57"/>
      <c r="Z54" s="57"/>
      <c r="AA54" s="57"/>
      <c r="AB54" s="57"/>
      <c r="AC54" s="57">
        <v>4</v>
      </c>
      <c r="AD54" s="57"/>
      <c r="AE54" s="57"/>
      <c r="AF54" s="57"/>
      <c r="AG54" s="57"/>
      <c r="AH54" s="57"/>
      <c r="AI54" s="57">
        <v>5</v>
      </c>
      <c r="AJ54" s="57"/>
      <c r="AK54" s="57"/>
      <c r="AL54" s="57"/>
      <c r="AM54" s="57"/>
      <c r="AN54" s="57"/>
      <c r="AO54" s="57"/>
      <c r="AP54" s="57">
        <v>6</v>
      </c>
      <c r="AQ54" s="57"/>
      <c r="AR54" s="57"/>
      <c r="AS54" s="57"/>
      <c r="AT54" s="57"/>
      <c r="AU54" s="57"/>
      <c r="AV54" s="57">
        <v>7</v>
      </c>
      <c r="AW54" s="57"/>
      <c r="AX54" s="57"/>
      <c r="AY54" s="57"/>
      <c r="AZ54" s="57"/>
      <c r="BA54" s="57"/>
      <c r="BB54" s="57">
        <v>8</v>
      </c>
      <c r="BC54" s="57"/>
      <c r="BD54" s="57"/>
      <c r="BE54" s="57"/>
      <c r="BF54" s="57"/>
      <c r="BG54" s="57"/>
      <c r="BH54" s="57">
        <v>9</v>
      </c>
      <c r="BI54" s="57"/>
      <c r="BJ54" s="57"/>
      <c r="BK54" s="57"/>
      <c r="BL54" s="57"/>
      <c r="BM54" s="57"/>
      <c r="BN54" s="57"/>
      <c r="BO54" s="57">
        <v>10</v>
      </c>
      <c r="BP54" s="57"/>
      <c r="BQ54" s="57"/>
      <c r="BR54" s="57"/>
      <c r="BS54" s="57"/>
      <c r="BT54" s="57"/>
    </row>
    <row r="55" spans="1:106" s="83" customFormat="1" ht="22.8" customHeight="1">
      <c r="A55" s="59"/>
      <c r="B55" s="59"/>
      <c r="C55" s="59"/>
      <c r="D55" s="59"/>
      <c r="E55" s="59"/>
      <c r="F55" s="60" t="s">
        <v>34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1">
        <f>X89</f>
        <v>6551432.9760000007</v>
      </c>
      <c r="X55" s="61"/>
      <c r="Y55" s="61"/>
      <c r="Z55" s="61"/>
      <c r="AA55" s="61"/>
      <c r="AB55" s="61"/>
      <c r="AC55" s="59" t="s">
        <v>35</v>
      </c>
      <c r="AD55" s="59"/>
      <c r="AE55" s="59"/>
      <c r="AF55" s="59"/>
      <c r="AG55" s="59"/>
      <c r="AH55" s="59"/>
      <c r="AI55" s="59" t="s">
        <v>35</v>
      </c>
      <c r="AJ55" s="59"/>
      <c r="AK55" s="59"/>
      <c r="AL55" s="59"/>
      <c r="AM55" s="59"/>
      <c r="AN55" s="59"/>
      <c r="AO55" s="59"/>
      <c r="AP55" s="61">
        <f>W55</f>
        <v>6551432.9760000007</v>
      </c>
      <c r="AQ55" s="61"/>
      <c r="AR55" s="61"/>
      <c r="AS55" s="61"/>
      <c r="AT55" s="61"/>
      <c r="AU55" s="61"/>
      <c r="AV55" s="61">
        <f>AV89</f>
        <v>6284390.8709999993</v>
      </c>
      <c r="AW55" s="61"/>
      <c r="AX55" s="61"/>
      <c r="AY55" s="61"/>
      <c r="AZ55" s="61"/>
      <c r="BA55" s="61"/>
      <c r="BB55" s="59" t="s">
        <v>35</v>
      </c>
      <c r="BC55" s="59"/>
      <c r="BD55" s="59"/>
      <c r="BE55" s="59"/>
      <c r="BF55" s="59"/>
      <c r="BG55" s="59"/>
      <c r="BH55" s="59" t="s">
        <v>35</v>
      </c>
      <c r="BI55" s="59"/>
      <c r="BJ55" s="59"/>
      <c r="BK55" s="59"/>
      <c r="BL55" s="59"/>
      <c r="BM55" s="59"/>
      <c r="BN55" s="59"/>
      <c r="BO55" s="61">
        <f>AV55</f>
        <v>6284390.8709999993</v>
      </c>
      <c r="BP55" s="61"/>
      <c r="BQ55" s="61"/>
      <c r="BR55" s="61"/>
      <c r="BS55" s="61"/>
      <c r="BT55" s="61"/>
    </row>
    <row r="56" spans="1:106" s="88" customFormat="1" ht="21.75" customHeight="1">
      <c r="A56" s="59"/>
      <c r="B56" s="59"/>
      <c r="C56" s="59"/>
      <c r="D56" s="59"/>
      <c r="E56" s="59"/>
      <c r="F56" s="60" t="s">
        <v>36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59" t="s">
        <v>35</v>
      </c>
      <c r="X56" s="59"/>
      <c r="Y56" s="59"/>
      <c r="Z56" s="59"/>
      <c r="AA56" s="59"/>
      <c r="AB56" s="59"/>
      <c r="AC56" s="84">
        <f>AC89</f>
        <v>537249.45600000001</v>
      </c>
      <c r="AD56" s="84"/>
      <c r="AE56" s="84"/>
      <c r="AF56" s="84"/>
      <c r="AG56" s="84"/>
      <c r="AH56" s="84"/>
      <c r="AI56" s="85"/>
      <c r="AJ56" s="85"/>
      <c r="AK56" s="85"/>
      <c r="AL56" s="85"/>
      <c r="AM56" s="85"/>
      <c r="AN56" s="85"/>
      <c r="AO56" s="85"/>
      <c r="AP56" s="84">
        <f>AC56</f>
        <v>537249.45600000001</v>
      </c>
      <c r="AQ56" s="84"/>
      <c r="AR56" s="84"/>
      <c r="AS56" s="84"/>
      <c r="AT56" s="84"/>
      <c r="AU56" s="84"/>
      <c r="AV56" s="59" t="s">
        <v>37</v>
      </c>
      <c r="AW56" s="59"/>
      <c r="AX56" s="59"/>
      <c r="AY56" s="59"/>
      <c r="AZ56" s="59"/>
      <c r="BA56" s="59"/>
      <c r="BB56" s="84">
        <f>BC89</f>
        <v>515350.70099999994</v>
      </c>
      <c r="BC56" s="84"/>
      <c r="BD56" s="84"/>
      <c r="BE56" s="84"/>
      <c r="BF56" s="84"/>
      <c r="BG56" s="84"/>
      <c r="BH56" s="85"/>
      <c r="BI56" s="85"/>
      <c r="BJ56" s="85"/>
      <c r="BK56" s="85"/>
      <c r="BL56" s="85"/>
      <c r="BM56" s="85"/>
      <c r="BN56" s="85"/>
      <c r="BO56" s="84">
        <f>BB56</f>
        <v>515350.70099999994</v>
      </c>
      <c r="BP56" s="84"/>
      <c r="BQ56" s="84"/>
      <c r="BR56" s="84"/>
      <c r="BS56" s="84"/>
      <c r="BT56" s="84"/>
      <c r="BU56" s="86"/>
      <c r="BV56" s="86"/>
      <c r="BW56" s="86"/>
      <c r="BX56" s="86"/>
      <c r="BY56" s="86"/>
      <c r="BZ56" s="86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</row>
    <row r="57" spans="1:106" s="90" customFormat="1" ht="37.799999999999997" customHeight="1">
      <c r="A57" s="64">
        <v>25010100</v>
      </c>
      <c r="B57" s="64"/>
      <c r="C57" s="64"/>
      <c r="D57" s="64"/>
      <c r="E57" s="64"/>
      <c r="F57" s="60" t="s">
        <v>38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89"/>
      <c r="X57" s="89"/>
      <c r="Y57" s="89"/>
      <c r="Z57" s="89"/>
      <c r="AA57" s="89"/>
      <c r="AB57" s="89"/>
      <c r="AC57" s="5">
        <f>AC56</f>
        <v>537249.45600000001</v>
      </c>
      <c r="AD57" s="5"/>
      <c r="AE57" s="5"/>
      <c r="AF57" s="5"/>
      <c r="AG57" s="5"/>
      <c r="AH57" s="5"/>
      <c r="AI57" s="4"/>
      <c r="AJ57" s="4"/>
      <c r="AK57" s="4"/>
      <c r="AL57" s="4"/>
      <c r="AM57" s="4"/>
      <c r="AN57" s="4"/>
      <c r="AO57" s="4"/>
      <c r="AP57" s="5">
        <f>AC57</f>
        <v>537249.45600000001</v>
      </c>
      <c r="AQ57" s="5"/>
      <c r="AR57" s="5"/>
      <c r="AS57" s="5"/>
      <c r="AT57" s="5"/>
      <c r="AU57" s="5"/>
      <c r="AV57" s="89"/>
      <c r="AW57" s="89"/>
      <c r="AX57" s="89"/>
      <c r="AY57" s="89"/>
      <c r="AZ57" s="89"/>
      <c r="BA57" s="89"/>
      <c r="BB57" s="5">
        <f>BB56</f>
        <v>515350.70099999994</v>
      </c>
      <c r="BC57" s="5"/>
      <c r="BD57" s="5"/>
      <c r="BE57" s="5"/>
      <c r="BF57" s="5"/>
      <c r="BG57" s="5"/>
      <c r="BH57" s="4"/>
      <c r="BI57" s="4"/>
      <c r="BJ57" s="4"/>
      <c r="BK57" s="4"/>
      <c r="BL57" s="4"/>
      <c r="BM57" s="4"/>
      <c r="BN57" s="4"/>
      <c r="BO57" s="5">
        <f>BO56</f>
        <v>515350.70099999994</v>
      </c>
      <c r="BP57" s="5"/>
      <c r="BQ57" s="5"/>
      <c r="BR57" s="5"/>
      <c r="BS57" s="5"/>
      <c r="BT57" s="5"/>
    </row>
    <row r="58" spans="1:106" s="88" customFormat="1" ht="21.75" customHeight="1">
      <c r="A58" s="59"/>
      <c r="B58" s="59"/>
      <c r="C58" s="59"/>
      <c r="D58" s="59"/>
      <c r="E58" s="59"/>
      <c r="F58" s="60" t="s">
        <v>39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59" t="s">
        <v>35</v>
      </c>
      <c r="X58" s="59"/>
      <c r="Y58" s="59"/>
      <c r="Z58" s="59"/>
      <c r="AA58" s="59"/>
      <c r="AB58" s="59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59" t="s">
        <v>37</v>
      </c>
      <c r="AW58" s="59"/>
      <c r="AX58" s="59"/>
      <c r="AY58" s="59"/>
      <c r="AZ58" s="59"/>
      <c r="BA58" s="59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6"/>
      <c r="BV58" s="86"/>
      <c r="BW58" s="86"/>
      <c r="BX58" s="86"/>
      <c r="BY58" s="86"/>
      <c r="BZ58" s="86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</row>
    <row r="59" spans="1:106" s="90" customFormat="1" ht="12.75" customHeight="1">
      <c r="A59" s="68">
        <v>602100</v>
      </c>
      <c r="B59" s="68"/>
      <c r="C59" s="68"/>
      <c r="D59" s="68"/>
      <c r="E59" s="68"/>
      <c r="F59" s="69" t="s">
        <v>144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89"/>
      <c r="X59" s="89"/>
      <c r="Y59" s="89"/>
      <c r="Z59" s="89"/>
      <c r="AA59" s="89"/>
      <c r="AB59" s="89"/>
      <c r="AC59" s="5">
        <v>15119</v>
      </c>
      <c r="AD59" s="5"/>
      <c r="AE59" s="5"/>
      <c r="AF59" s="5"/>
      <c r="AG59" s="5"/>
      <c r="AH59" s="5"/>
      <c r="AI59" s="4"/>
      <c r="AJ59" s="4"/>
      <c r="AK59" s="4"/>
      <c r="AL59" s="4"/>
      <c r="AM59" s="4"/>
      <c r="AN59" s="4"/>
      <c r="AO59" s="4"/>
      <c r="AP59" s="5">
        <f>AC59</f>
        <v>15119</v>
      </c>
      <c r="AQ59" s="5"/>
      <c r="AR59" s="5"/>
      <c r="AS59" s="5"/>
      <c r="AT59" s="5"/>
      <c r="AU59" s="5"/>
      <c r="AV59" s="89"/>
      <c r="AW59" s="89"/>
      <c r="AX59" s="89"/>
      <c r="AY59" s="89"/>
      <c r="AZ59" s="89"/>
      <c r="BA59" s="89"/>
      <c r="BB59" s="5">
        <v>15119</v>
      </c>
      <c r="BC59" s="5"/>
      <c r="BD59" s="5"/>
      <c r="BE59" s="5"/>
      <c r="BF59" s="5"/>
      <c r="BG59" s="5"/>
      <c r="BH59" s="4"/>
      <c r="BI59" s="4"/>
      <c r="BJ59" s="4"/>
      <c r="BK59" s="4"/>
      <c r="BL59" s="4"/>
      <c r="BM59" s="4"/>
      <c r="BN59" s="4"/>
      <c r="BO59" s="5">
        <f>BB59</f>
        <v>15119</v>
      </c>
      <c r="BP59" s="5"/>
      <c r="BQ59" s="5"/>
      <c r="BR59" s="5"/>
      <c r="BS59" s="5"/>
      <c r="BT59" s="5"/>
    </row>
    <row r="60" spans="1:106" s="90" customFormat="1" ht="12.75" customHeight="1">
      <c r="A60" s="68">
        <v>602200</v>
      </c>
      <c r="B60" s="68"/>
      <c r="C60" s="68"/>
      <c r="D60" s="68"/>
      <c r="E60" s="68"/>
      <c r="F60" s="60" t="s">
        <v>40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89"/>
      <c r="X60" s="89"/>
      <c r="Y60" s="89"/>
      <c r="Z60" s="89"/>
      <c r="AA60" s="89"/>
      <c r="AB60" s="89"/>
      <c r="AC60" s="5">
        <v>-15119</v>
      </c>
      <c r="AD60" s="5"/>
      <c r="AE60" s="5"/>
      <c r="AF60" s="5"/>
      <c r="AG60" s="5"/>
      <c r="AH60" s="5"/>
      <c r="AI60" s="4"/>
      <c r="AJ60" s="4"/>
      <c r="AK60" s="4"/>
      <c r="AL60" s="4"/>
      <c r="AM60" s="4"/>
      <c r="AN60" s="4"/>
      <c r="AO60" s="4"/>
      <c r="AP60" s="5">
        <f>AC60</f>
        <v>-15119</v>
      </c>
      <c r="AQ60" s="5"/>
      <c r="AR60" s="5"/>
      <c r="AS60" s="5"/>
      <c r="AT60" s="5"/>
      <c r="AU60" s="5"/>
      <c r="AV60" s="89"/>
      <c r="AW60" s="89"/>
      <c r="AX60" s="89"/>
      <c r="AY60" s="89"/>
      <c r="AZ60" s="89"/>
      <c r="BA60" s="89"/>
      <c r="BB60" s="5">
        <v>-15119</v>
      </c>
      <c r="BC60" s="5"/>
      <c r="BD60" s="5"/>
      <c r="BE60" s="5"/>
      <c r="BF60" s="5"/>
      <c r="BG60" s="5"/>
      <c r="BH60" s="4"/>
      <c r="BI60" s="4"/>
      <c r="BJ60" s="4"/>
      <c r="BK60" s="4"/>
      <c r="BL60" s="4"/>
      <c r="BM60" s="4"/>
      <c r="BN60" s="4"/>
      <c r="BO60" s="5">
        <f>BB60</f>
        <v>-15119</v>
      </c>
      <c r="BP60" s="5"/>
      <c r="BQ60" s="5"/>
      <c r="BR60" s="5"/>
      <c r="BS60" s="5"/>
      <c r="BT60" s="5"/>
    </row>
    <row r="61" spans="1:106" s="91" customFormat="1" ht="12.75" customHeight="1">
      <c r="A61" s="85" t="s">
        <v>41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61">
        <f>W55</f>
        <v>6551432.9760000007</v>
      </c>
      <c r="X61" s="61"/>
      <c r="Y61" s="61"/>
      <c r="Z61" s="61"/>
      <c r="AA61" s="61"/>
      <c r="AB61" s="61"/>
      <c r="AC61" s="61">
        <f>AC56</f>
        <v>537249.45600000001</v>
      </c>
      <c r="AD61" s="61"/>
      <c r="AE61" s="61"/>
      <c r="AF61" s="61"/>
      <c r="AG61" s="61"/>
      <c r="AH61" s="61"/>
      <c r="AI61" s="63"/>
      <c r="AJ61" s="63"/>
      <c r="AK61" s="63"/>
      <c r="AL61" s="63"/>
      <c r="AM61" s="63"/>
      <c r="AN61" s="63"/>
      <c r="AO61" s="63"/>
      <c r="AP61" s="61">
        <f>AP55+AP56</f>
        <v>7088682.432000001</v>
      </c>
      <c r="AQ61" s="61"/>
      <c r="AR61" s="61"/>
      <c r="AS61" s="61"/>
      <c r="AT61" s="61"/>
      <c r="AU61" s="61"/>
      <c r="AV61" s="61">
        <f>AV55</f>
        <v>6284390.8709999993</v>
      </c>
      <c r="AW61" s="61"/>
      <c r="AX61" s="61"/>
      <c r="AY61" s="61"/>
      <c r="AZ61" s="61"/>
      <c r="BA61" s="61"/>
      <c r="BB61" s="61">
        <f>BB56</f>
        <v>515350.70099999994</v>
      </c>
      <c r="BC61" s="61"/>
      <c r="BD61" s="61"/>
      <c r="BE61" s="61"/>
      <c r="BF61" s="61"/>
      <c r="BG61" s="61"/>
      <c r="BH61" s="63"/>
      <c r="BI61" s="63"/>
      <c r="BJ61" s="63"/>
      <c r="BK61" s="63"/>
      <c r="BL61" s="63"/>
      <c r="BM61" s="63"/>
      <c r="BN61" s="63"/>
      <c r="BO61" s="61">
        <f>BO55+BO56</f>
        <v>6799741.5719999997</v>
      </c>
      <c r="BP61" s="61"/>
      <c r="BQ61" s="61"/>
      <c r="BR61" s="61"/>
      <c r="BS61" s="61"/>
      <c r="BT61" s="61"/>
    </row>
    <row r="62" spans="1:106" ht="13.2" customHeight="1"/>
    <row r="63" spans="1:106" ht="6.75" customHeight="1"/>
    <row r="64" spans="1:106" ht="12.75" customHeight="1">
      <c r="A64" s="26" t="s">
        <v>42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5"/>
      <c r="DB64" s="25"/>
    </row>
    <row r="65" spans="1:106" ht="12.75" customHeight="1">
      <c r="A65" s="25"/>
      <c r="B65" s="26" t="s">
        <v>187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5"/>
    </row>
    <row r="66" spans="1:106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33" t="s">
        <v>25</v>
      </c>
      <c r="CP66" s="33"/>
      <c r="CQ66" s="33"/>
      <c r="CR66" s="33"/>
      <c r="CS66" s="33"/>
      <c r="CT66" s="25"/>
      <c r="CU66" s="25"/>
      <c r="CV66" s="25"/>
      <c r="CW66" s="25"/>
      <c r="CX66" s="25"/>
      <c r="CY66" s="25"/>
      <c r="CZ66" s="25"/>
      <c r="DA66" s="25"/>
      <c r="DB66" s="25"/>
    </row>
    <row r="67" spans="1:106" s="96" customFormat="1" ht="18" customHeight="1">
      <c r="A67" s="92" t="s">
        <v>43</v>
      </c>
      <c r="B67" s="92"/>
      <c r="C67" s="92"/>
      <c r="D67" s="92"/>
      <c r="E67" s="92"/>
      <c r="F67" s="93" t="s">
        <v>27</v>
      </c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4" t="s">
        <v>183</v>
      </c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 t="s">
        <v>184</v>
      </c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5" t="s">
        <v>185</v>
      </c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106" s="96" customFormat="1" ht="18" customHeight="1">
      <c r="A68" s="97"/>
      <c r="B68" s="98"/>
      <c r="C68" s="98"/>
      <c r="D68" s="98"/>
      <c r="E68" s="99"/>
      <c r="F68" s="100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9"/>
      <c r="X68" s="101" t="s">
        <v>28</v>
      </c>
      <c r="Y68" s="101"/>
      <c r="Z68" s="101"/>
      <c r="AA68" s="101"/>
      <c r="AB68" s="101"/>
      <c r="AC68" s="101" t="s">
        <v>29</v>
      </c>
      <c r="AD68" s="101"/>
      <c r="AE68" s="101"/>
      <c r="AF68" s="101"/>
      <c r="AG68" s="101"/>
      <c r="AH68" s="101"/>
      <c r="AI68" s="102" t="s">
        <v>30</v>
      </c>
      <c r="AJ68" s="102"/>
      <c r="AK68" s="102"/>
      <c r="AL68" s="102"/>
      <c r="AM68" s="102"/>
      <c r="AN68" s="102"/>
      <c r="AO68" s="102"/>
      <c r="AP68" s="101" t="s">
        <v>31</v>
      </c>
      <c r="AQ68" s="101"/>
      <c r="AR68" s="101"/>
      <c r="AS68" s="101"/>
      <c r="AT68" s="101"/>
      <c r="AU68" s="101"/>
      <c r="AV68" s="101" t="s">
        <v>28</v>
      </c>
      <c r="AW68" s="101"/>
      <c r="AX68" s="101"/>
      <c r="AY68" s="101"/>
      <c r="AZ68" s="101"/>
      <c r="BA68" s="101"/>
      <c r="BB68" s="101"/>
      <c r="BC68" s="101" t="s">
        <v>29</v>
      </c>
      <c r="BD68" s="101"/>
      <c r="BE68" s="101"/>
      <c r="BF68" s="101"/>
      <c r="BG68" s="101"/>
      <c r="BH68" s="101"/>
      <c r="BI68" s="102" t="s">
        <v>30</v>
      </c>
      <c r="BJ68" s="102"/>
      <c r="BK68" s="102"/>
      <c r="BL68" s="102"/>
      <c r="BM68" s="102"/>
      <c r="BN68" s="102"/>
      <c r="BO68" s="102"/>
      <c r="BP68" s="101" t="s">
        <v>32</v>
      </c>
      <c r="BQ68" s="101"/>
      <c r="BR68" s="101"/>
      <c r="BS68" s="101"/>
      <c r="BT68" s="101"/>
      <c r="BU68" s="101"/>
      <c r="BV68" s="101" t="s">
        <v>28</v>
      </c>
      <c r="BW68" s="101"/>
      <c r="BX68" s="101"/>
      <c r="BY68" s="101"/>
      <c r="BZ68" s="101"/>
      <c r="CA68" s="101"/>
      <c r="CB68" s="101" t="s">
        <v>29</v>
      </c>
      <c r="CC68" s="101"/>
      <c r="CD68" s="101"/>
      <c r="CE68" s="101"/>
      <c r="CF68" s="101"/>
      <c r="CG68" s="101"/>
      <c r="CH68" s="102" t="s">
        <v>30</v>
      </c>
      <c r="CI68" s="102"/>
      <c r="CJ68" s="102"/>
      <c r="CK68" s="102"/>
      <c r="CL68" s="102"/>
      <c r="CM68" s="102"/>
      <c r="CN68" s="102"/>
      <c r="CO68" s="103" t="s">
        <v>33</v>
      </c>
      <c r="CP68" s="103"/>
      <c r="CQ68" s="103"/>
      <c r="CR68" s="103"/>
      <c r="CS68" s="103"/>
      <c r="CT68" s="103"/>
    </row>
    <row r="69" spans="1:106" s="96" customFormat="1" ht="24" customHeight="1">
      <c r="A69" s="104"/>
      <c r="B69" s="105"/>
      <c r="C69" s="105"/>
      <c r="D69" s="105"/>
      <c r="E69" s="106"/>
      <c r="F69" s="107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  <c r="X69" s="107"/>
      <c r="Y69" s="105"/>
      <c r="Z69" s="105"/>
      <c r="AA69" s="105"/>
      <c r="AB69" s="106"/>
      <c r="AC69" s="107"/>
      <c r="AD69" s="105"/>
      <c r="AE69" s="105"/>
      <c r="AF69" s="105"/>
      <c r="AG69" s="105"/>
      <c r="AH69" s="106"/>
      <c r="AI69" s="108"/>
      <c r="AJ69" s="109"/>
      <c r="AK69" s="109"/>
      <c r="AL69" s="109"/>
      <c r="AM69" s="109"/>
      <c r="AN69" s="109"/>
      <c r="AO69" s="110"/>
      <c r="AP69" s="107"/>
      <c r="AQ69" s="105"/>
      <c r="AR69" s="105"/>
      <c r="AS69" s="105"/>
      <c r="AT69" s="105"/>
      <c r="AU69" s="106"/>
      <c r="AV69" s="107"/>
      <c r="AW69" s="105"/>
      <c r="AX69" s="105"/>
      <c r="AY69" s="105"/>
      <c r="AZ69" s="105"/>
      <c r="BA69" s="105"/>
      <c r="BB69" s="106"/>
      <c r="BC69" s="107"/>
      <c r="BD69" s="105"/>
      <c r="BE69" s="105"/>
      <c r="BF69" s="105"/>
      <c r="BG69" s="105"/>
      <c r="BH69" s="106"/>
      <c r="BI69" s="108"/>
      <c r="BJ69" s="109"/>
      <c r="BK69" s="109"/>
      <c r="BL69" s="109"/>
      <c r="BM69" s="109"/>
      <c r="BN69" s="109"/>
      <c r="BO69" s="110"/>
      <c r="BP69" s="107"/>
      <c r="BQ69" s="105"/>
      <c r="BR69" s="105"/>
      <c r="BS69" s="105"/>
      <c r="BT69" s="105"/>
      <c r="BU69" s="106"/>
      <c r="BV69" s="107"/>
      <c r="BW69" s="105"/>
      <c r="BX69" s="105"/>
      <c r="BY69" s="105"/>
      <c r="BZ69" s="105"/>
      <c r="CA69" s="106"/>
      <c r="CB69" s="107"/>
      <c r="CC69" s="105"/>
      <c r="CD69" s="105"/>
      <c r="CE69" s="105"/>
      <c r="CF69" s="105"/>
      <c r="CG69" s="106"/>
      <c r="CH69" s="108"/>
      <c r="CI69" s="109"/>
      <c r="CJ69" s="109"/>
      <c r="CK69" s="109"/>
      <c r="CL69" s="109"/>
      <c r="CM69" s="109"/>
      <c r="CN69" s="110"/>
      <c r="CO69" s="107"/>
      <c r="CP69" s="105"/>
      <c r="CQ69" s="105"/>
      <c r="CR69" s="105"/>
      <c r="CS69" s="105"/>
      <c r="CT69" s="111"/>
    </row>
    <row r="70" spans="1:106" s="115" customFormat="1" ht="12.75" customHeight="1">
      <c r="A70" s="112">
        <v>1</v>
      </c>
      <c r="B70" s="112"/>
      <c r="C70" s="112"/>
      <c r="D70" s="112"/>
      <c r="E70" s="112"/>
      <c r="F70" s="113">
        <v>2</v>
      </c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>
        <v>3</v>
      </c>
      <c r="Y70" s="113"/>
      <c r="Z70" s="113"/>
      <c r="AA70" s="113"/>
      <c r="AB70" s="113"/>
      <c r="AC70" s="113">
        <v>4</v>
      </c>
      <c r="AD70" s="113"/>
      <c r="AE70" s="113"/>
      <c r="AF70" s="113"/>
      <c r="AG70" s="113"/>
      <c r="AH70" s="113"/>
      <c r="AI70" s="113">
        <v>5</v>
      </c>
      <c r="AJ70" s="113"/>
      <c r="AK70" s="113"/>
      <c r="AL70" s="113"/>
      <c r="AM70" s="113"/>
      <c r="AN70" s="113"/>
      <c r="AO70" s="113"/>
      <c r="AP70" s="113">
        <v>6</v>
      </c>
      <c r="AQ70" s="113"/>
      <c r="AR70" s="113"/>
      <c r="AS70" s="113"/>
      <c r="AT70" s="113"/>
      <c r="AU70" s="113"/>
      <c r="AV70" s="113">
        <v>7</v>
      </c>
      <c r="AW70" s="113"/>
      <c r="AX70" s="113"/>
      <c r="AY70" s="113"/>
      <c r="AZ70" s="113"/>
      <c r="BA70" s="113"/>
      <c r="BB70" s="113"/>
      <c r="BC70" s="113">
        <v>8</v>
      </c>
      <c r="BD70" s="113"/>
      <c r="BE70" s="113"/>
      <c r="BF70" s="113"/>
      <c r="BG70" s="113"/>
      <c r="BH70" s="113"/>
      <c r="BI70" s="113">
        <v>9</v>
      </c>
      <c r="BJ70" s="113"/>
      <c r="BK70" s="113"/>
      <c r="BL70" s="113"/>
      <c r="BM70" s="113"/>
      <c r="BN70" s="113"/>
      <c r="BO70" s="113"/>
      <c r="BP70" s="113">
        <v>10</v>
      </c>
      <c r="BQ70" s="113"/>
      <c r="BR70" s="113"/>
      <c r="BS70" s="113"/>
      <c r="BT70" s="113"/>
      <c r="BU70" s="113"/>
      <c r="BV70" s="113">
        <v>11</v>
      </c>
      <c r="BW70" s="113"/>
      <c r="BX70" s="113"/>
      <c r="BY70" s="113"/>
      <c r="BZ70" s="113"/>
      <c r="CA70" s="113"/>
      <c r="CB70" s="113">
        <v>12</v>
      </c>
      <c r="CC70" s="113"/>
      <c r="CD70" s="113"/>
      <c r="CE70" s="113"/>
      <c r="CF70" s="113"/>
      <c r="CG70" s="113"/>
      <c r="CH70" s="113">
        <v>13</v>
      </c>
      <c r="CI70" s="113"/>
      <c r="CJ70" s="113"/>
      <c r="CK70" s="113"/>
      <c r="CL70" s="113"/>
      <c r="CM70" s="113"/>
      <c r="CN70" s="113"/>
      <c r="CO70" s="114">
        <v>14</v>
      </c>
      <c r="CP70" s="114"/>
      <c r="CQ70" s="114"/>
      <c r="CR70" s="114"/>
      <c r="CS70" s="114"/>
      <c r="CT70" s="114"/>
    </row>
    <row r="71" spans="1:106" s="117" customFormat="1" ht="32.25" customHeight="1">
      <c r="A71" s="64">
        <v>2282</v>
      </c>
      <c r="B71" s="64"/>
      <c r="C71" s="64"/>
      <c r="D71" s="64"/>
      <c r="E71" s="64"/>
      <c r="F71" s="116" t="s">
        <v>44</v>
      </c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5">
        <f>W47</f>
        <v>5719635</v>
      </c>
      <c r="Y71" s="5"/>
      <c r="Z71" s="5"/>
      <c r="AA71" s="5"/>
      <c r="AB71" s="5"/>
      <c r="AC71" s="5">
        <f>AC47</f>
        <v>268929</v>
      </c>
      <c r="AD71" s="5"/>
      <c r="AE71" s="5"/>
      <c r="AF71" s="5"/>
      <c r="AG71" s="5"/>
      <c r="AH71" s="5"/>
      <c r="AI71" s="4"/>
      <c r="AJ71" s="4"/>
      <c r="AK71" s="4"/>
      <c r="AL71" s="4"/>
      <c r="AM71" s="4"/>
      <c r="AN71" s="4"/>
      <c r="AO71" s="4"/>
      <c r="AP71" s="5">
        <f>AP47</f>
        <v>5988564</v>
      </c>
      <c r="AQ71" s="5"/>
      <c r="AR71" s="5"/>
      <c r="AS71" s="5"/>
      <c r="AT71" s="5"/>
      <c r="AU71" s="5"/>
      <c r="AV71" s="5">
        <f>AV47</f>
        <v>5709408</v>
      </c>
      <c r="AW71" s="5"/>
      <c r="AX71" s="5"/>
      <c r="AY71" s="5"/>
      <c r="AZ71" s="5"/>
      <c r="BA71" s="5"/>
      <c r="BB71" s="5"/>
      <c r="BC71" s="5">
        <f>BB47</f>
        <v>341458</v>
      </c>
      <c r="BD71" s="5"/>
      <c r="BE71" s="5"/>
      <c r="BF71" s="5"/>
      <c r="BG71" s="5"/>
      <c r="BH71" s="5"/>
      <c r="BI71" s="4"/>
      <c r="BJ71" s="4"/>
      <c r="BK71" s="4"/>
      <c r="BL71" s="4"/>
      <c r="BM71" s="4"/>
      <c r="BN71" s="4"/>
      <c r="BO71" s="4"/>
      <c r="BP71" s="5">
        <f>BO47</f>
        <v>6050866</v>
      </c>
      <c r="BQ71" s="5"/>
      <c r="BR71" s="5"/>
      <c r="BS71" s="5"/>
      <c r="BT71" s="5"/>
      <c r="BU71" s="5"/>
      <c r="BV71" s="5">
        <f>BU47</f>
        <v>5934269</v>
      </c>
      <c r="BW71" s="5"/>
      <c r="BX71" s="5"/>
      <c r="BY71" s="5"/>
      <c r="BZ71" s="5"/>
      <c r="CA71" s="5"/>
      <c r="CB71" s="5">
        <f>CA47</f>
        <v>486639</v>
      </c>
      <c r="CC71" s="5"/>
      <c r="CD71" s="5"/>
      <c r="CE71" s="5"/>
      <c r="CF71" s="5"/>
      <c r="CG71" s="5"/>
      <c r="CH71" s="4"/>
      <c r="CI71" s="4"/>
      <c r="CJ71" s="4"/>
      <c r="CK71" s="4"/>
      <c r="CL71" s="4"/>
      <c r="CM71" s="4"/>
      <c r="CN71" s="4"/>
      <c r="CO71" s="5">
        <f>CN47</f>
        <v>6420908</v>
      </c>
      <c r="CP71" s="5"/>
      <c r="CQ71" s="5"/>
      <c r="CR71" s="5"/>
      <c r="CS71" s="5"/>
      <c r="CT71" s="5"/>
    </row>
    <row r="72" spans="1:106" s="96" customFormat="1" ht="12.75" customHeight="1">
      <c r="A72" s="118"/>
      <c r="B72" s="118"/>
      <c r="C72" s="118"/>
      <c r="D72" s="118"/>
      <c r="E72" s="118"/>
      <c r="F72" s="85" t="s">
        <v>41</v>
      </c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4">
        <f>SUM(X71)</f>
        <v>5719635</v>
      </c>
      <c r="Y72" s="84"/>
      <c r="Z72" s="84"/>
      <c r="AA72" s="84"/>
      <c r="AB72" s="84"/>
      <c r="AC72" s="84">
        <f>SUM(AC71)</f>
        <v>268929</v>
      </c>
      <c r="AD72" s="84"/>
      <c r="AE72" s="84"/>
      <c r="AF72" s="84"/>
      <c r="AG72" s="84"/>
      <c r="AH72" s="84"/>
      <c r="AI72" s="85"/>
      <c r="AJ72" s="85"/>
      <c r="AK72" s="85"/>
      <c r="AL72" s="85"/>
      <c r="AM72" s="85"/>
      <c r="AN72" s="85"/>
      <c r="AO72" s="85"/>
      <c r="AP72" s="84">
        <f>SUM(AP71)</f>
        <v>5988564</v>
      </c>
      <c r="AQ72" s="84"/>
      <c r="AR72" s="84"/>
      <c r="AS72" s="84"/>
      <c r="AT72" s="84"/>
      <c r="AU72" s="84"/>
      <c r="AV72" s="84">
        <f>SUM(AV71)</f>
        <v>5709408</v>
      </c>
      <c r="AW72" s="84"/>
      <c r="AX72" s="84"/>
      <c r="AY72" s="84"/>
      <c r="AZ72" s="84"/>
      <c r="BA72" s="84"/>
      <c r="BB72" s="84"/>
      <c r="BC72" s="84">
        <f>SUM(BC71)</f>
        <v>341458</v>
      </c>
      <c r="BD72" s="84"/>
      <c r="BE72" s="84"/>
      <c r="BF72" s="84"/>
      <c r="BG72" s="84"/>
      <c r="BH72" s="84"/>
      <c r="BI72" s="85"/>
      <c r="BJ72" s="85"/>
      <c r="BK72" s="85"/>
      <c r="BL72" s="85"/>
      <c r="BM72" s="85"/>
      <c r="BN72" s="85"/>
      <c r="BO72" s="85"/>
      <c r="BP72" s="84">
        <f>SUM(BP71)</f>
        <v>6050866</v>
      </c>
      <c r="BQ72" s="84"/>
      <c r="BR72" s="84"/>
      <c r="BS72" s="84"/>
      <c r="BT72" s="84"/>
      <c r="BU72" s="84"/>
      <c r="BV72" s="84">
        <f>SUM(BV71)</f>
        <v>5934269</v>
      </c>
      <c r="BW72" s="84"/>
      <c r="BX72" s="84"/>
      <c r="BY72" s="84"/>
      <c r="BZ72" s="84"/>
      <c r="CA72" s="84"/>
      <c r="CB72" s="84">
        <f>SUM(CB71)</f>
        <v>486639</v>
      </c>
      <c r="CC72" s="84"/>
      <c r="CD72" s="84"/>
      <c r="CE72" s="84"/>
      <c r="CF72" s="84"/>
      <c r="CG72" s="84"/>
      <c r="CH72" s="85"/>
      <c r="CI72" s="85"/>
      <c r="CJ72" s="85"/>
      <c r="CK72" s="85"/>
      <c r="CL72" s="85"/>
      <c r="CM72" s="85"/>
      <c r="CN72" s="85"/>
      <c r="CO72" s="84">
        <f>SUM(CO71)</f>
        <v>6420908</v>
      </c>
      <c r="CP72" s="84"/>
      <c r="CQ72" s="84"/>
      <c r="CR72" s="84"/>
      <c r="CS72" s="84"/>
      <c r="CT72" s="84"/>
    </row>
    <row r="73" spans="1:106" ht="6" customHeight="1"/>
    <row r="74" spans="1:106" ht="7.2" customHeight="1"/>
    <row r="75" spans="1:106" ht="12.75" customHeight="1">
      <c r="A75" s="25"/>
      <c r="B75" s="26" t="s">
        <v>188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5"/>
    </row>
    <row r="76" spans="1:106" ht="12.75" customHeight="1" thickBo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33" t="s">
        <v>25</v>
      </c>
      <c r="CP76" s="33"/>
      <c r="CQ76" s="33"/>
      <c r="CR76" s="33"/>
      <c r="CS76" s="33"/>
      <c r="CT76" s="25"/>
      <c r="CU76" s="25"/>
      <c r="CV76" s="25"/>
      <c r="CW76" s="25"/>
      <c r="CX76" s="25"/>
      <c r="CY76" s="25"/>
      <c r="CZ76" s="25"/>
      <c r="DA76" s="25"/>
      <c r="DB76" s="25"/>
    </row>
    <row r="77" spans="1:106" s="96" customFormat="1" ht="18" customHeight="1">
      <c r="A77" s="92" t="s">
        <v>45</v>
      </c>
      <c r="B77" s="92"/>
      <c r="C77" s="92"/>
      <c r="D77" s="92"/>
      <c r="E77" s="92"/>
      <c r="F77" s="93" t="s">
        <v>27</v>
      </c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4" t="s">
        <v>183</v>
      </c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 t="s">
        <v>184</v>
      </c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5" t="s">
        <v>185</v>
      </c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106" s="96" customFormat="1" ht="18" customHeight="1">
      <c r="A78" s="97"/>
      <c r="B78" s="98"/>
      <c r="C78" s="98"/>
      <c r="D78" s="98"/>
      <c r="E78" s="99"/>
      <c r="F78" s="100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9"/>
      <c r="X78" s="101" t="s">
        <v>28</v>
      </c>
      <c r="Y78" s="101"/>
      <c r="Z78" s="101"/>
      <c r="AA78" s="101"/>
      <c r="AB78" s="101"/>
      <c r="AC78" s="101" t="s">
        <v>29</v>
      </c>
      <c r="AD78" s="101"/>
      <c r="AE78" s="101"/>
      <c r="AF78" s="101"/>
      <c r="AG78" s="101"/>
      <c r="AH78" s="101"/>
      <c r="AI78" s="102" t="s">
        <v>30</v>
      </c>
      <c r="AJ78" s="102"/>
      <c r="AK78" s="102"/>
      <c r="AL78" s="102"/>
      <c r="AM78" s="102"/>
      <c r="AN78" s="102"/>
      <c r="AO78" s="102"/>
      <c r="AP78" s="101" t="s">
        <v>31</v>
      </c>
      <c r="AQ78" s="101"/>
      <c r="AR78" s="101"/>
      <c r="AS78" s="101"/>
      <c r="AT78" s="101"/>
      <c r="AU78" s="101"/>
      <c r="AV78" s="101" t="s">
        <v>28</v>
      </c>
      <c r="AW78" s="101"/>
      <c r="AX78" s="101"/>
      <c r="AY78" s="101"/>
      <c r="AZ78" s="101"/>
      <c r="BA78" s="101"/>
      <c r="BB78" s="101"/>
      <c r="BC78" s="101" t="s">
        <v>29</v>
      </c>
      <c r="BD78" s="101"/>
      <c r="BE78" s="101"/>
      <c r="BF78" s="101"/>
      <c r="BG78" s="101"/>
      <c r="BH78" s="101"/>
      <c r="BI78" s="102" t="s">
        <v>30</v>
      </c>
      <c r="BJ78" s="102"/>
      <c r="BK78" s="102"/>
      <c r="BL78" s="102"/>
      <c r="BM78" s="102"/>
      <c r="BN78" s="102"/>
      <c r="BO78" s="102"/>
      <c r="BP78" s="101" t="s">
        <v>32</v>
      </c>
      <c r="BQ78" s="101"/>
      <c r="BR78" s="101"/>
      <c r="BS78" s="101"/>
      <c r="BT78" s="101"/>
      <c r="BU78" s="101"/>
      <c r="BV78" s="101" t="s">
        <v>28</v>
      </c>
      <c r="BW78" s="101"/>
      <c r="BX78" s="101"/>
      <c r="BY78" s="101"/>
      <c r="BZ78" s="101"/>
      <c r="CA78" s="101"/>
      <c r="CB78" s="101" t="s">
        <v>29</v>
      </c>
      <c r="CC78" s="101"/>
      <c r="CD78" s="101"/>
      <c r="CE78" s="101"/>
      <c r="CF78" s="101"/>
      <c r="CG78" s="101"/>
      <c r="CH78" s="102" t="s">
        <v>30</v>
      </c>
      <c r="CI78" s="102"/>
      <c r="CJ78" s="102"/>
      <c r="CK78" s="102"/>
      <c r="CL78" s="102"/>
      <c r="CM78" s="102"/>
      <c r="CN78" s="102"/>
      <c r="CO78" s="103" t="s">
        <v>33</v>
      </c>
      <c r="CP78" s="103"/>
      <c r="CQ78" s="103"/>
      <c r="CR78" s="103"/>
      <c r="CS78" s="103"/>
      <c r="CT78" s="103"/>
    </row>
    <row r="79" spans="1:106" s="96" customFormat="1" ht="24" customHeight="1">
      <c r="A79" s="104"/>
      <c r="B79" s="105"/>
      <c r="C79" s="105"/>
      <c r="D79" s="105"/>
      <c r="E79" s="106"/>
      <c r="F79" s="107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7"/>
      <c r="Y79" s="105"/>
      <c r="Z79" s="105"/>
      <c r="AA79" s="105"/>
      <c r="AB79" s="106"/>
      <c r="AC79" s="107"/>
      <c r="AD79" s="105"/>
      <c r="AE79" s="105"/>
      <c r="AF79" s="105"/>
      <c r="AG79" s="105"/>
      <c r="AH79" s="106"/>
      <c r="AI79" s="108"/>
      <c r="AJ79" s="109"/>
      <c r="AK79" s="109"/>
      <c r="AL79" s="109"/>
      <c r="AM79" s="109"/>
      <c r="AN79" s="109"/>
      <c r="AO79" s="110"/>
      <c r="AP79" s="107"/>
      <c r="AQ79" s="105"/>
      <c r="AR79" s="105"/>
      <c r="AS79" s="105"/>
      <c r="AT79" s="105"/>
      <c r="AU79" s="106"/>
      <c r="AV79" s="107"/>
      <c r="AW79" s="105"/>
      <c r="AX79" s="105"/>
      <c r="AY79" s="105"/>
      <c r="AZ79" s="105"/>
      <c r="BA79" s="105"/>
      <c r="BB79" s="106"/>
      <c r="BC79" s="107"/>
      <c r="BD79" s="105"/>
      <c r="BE79" s="105"/>
      <c r="BF79" s="105"/>
      <c r="BG79" s="105"/>
      <c r="BH79" s="106"/>
      <c r="BI79" s="108"/>
      <c r="BJ79" s="109"/>
      <c r="BK79" s="109"/>
      <c r="BL79" s="109"/>
      <c r="BM79" s="109"/>
      <c r="BN79" s="109"/>
      <c r="BO79" s="110"/>
      <c r="BP79" s="107"/>
      <c r="BQ79" s="105"/>
      <c r="BR79" s="105"/>
      <c r="BS79" s="105"/>
      <c r="BT79" s="105"/>
      <c r="BU79" s="106"/>
      <c r="BV79" s="107"/>
      <c r="BW79" s="105"/>
      <c r="BX79" s="105"/>
      <c r="BY79" s="105"/>
      <c r="BZ79" s="105"/>
      <c r="CA79" s="106"/>
      <c r="CB79" s="107"/>
      <c r="CC79" s="105"/>
      <c r="CD79" s="105"/>
      <c r="CE79" s="105"/>
      <c r="CF79" s="105"/>
      <c r="CG79" s="106"/>
      <c r="CH79" s="108"/>
      <c r="CI79" s="109"/>
      <c r="CJ79" s="109"/>
      <c r="CK79" s="109"/>
      <c r="CL79" s="109"/>
      <c r="CM79" s="109"/>
      <c r="CN79" s="110"/>
      <c r="CO79" s="107"/>
      <c r="CP79" s="105"/>
      <c r="CQ79" s="105"/>
      <c r="CR79" s="105"/>
      <c r="CS79" s="105"/>
      <c r="CT79" s="111"/>
    </row>
    <row r="80" spans="1:106" s="115" customFormat="1" ht="12.75" customHeight="1">
      <c r="A80" s="112">
        <v>1</v>
      </c>
      <c r="B80" s="112"/>
      <c r="C80" s="112"/>
      <c r="D80" s="112"/>
      <c r="E80" s="112"/>
      <c r="F80" s="113">
        <v>2</v>
      </c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>
        <v>3</v>
      </c>
      <c r="Y80" s="113"/>
      <c r="Z80" s="113"/>
      <c r="AA80" s="113"/>
      <c r="AB80" s="113"/>
      <c r="AC80" s="113">
        <v>4</v>
      </c>
      <c r="AD80" s="113"/>
      <c r="AE80" s="113"/>
      <c r="AF80" s="113"/>
      <c r="AG80" s="113"/>
      <c r="AH80" s="113"/>
      <c r="AI80" s="113">
        <v>5</v>
      </c>
      <c r="AJ80" s="113"/>
      <c r="AK80" s="113"/>
      <c r="AL80" s="113"/>
      <c r="AM80" s="113"/>
      <c r="AN80" s="113"/>
      <c r="AO80" s="113"/>
      <c r="AP80" s="113">
        <v>6</v>
      </c>
      <c r="AQ80" s="113"/>
      <c r="AR80" s="113"/>
      <c r="AS80" s="113"/>
      <c r="AT80" s="113"/>
      <c r="AU80" s="113"/>
      <c r="AV80" s="113">
        <v>7</v>
      </c>
      <c r="AW80" s="113"/>
      <c r="AX80" s="113"/>
      <c r="AY80" s="113"/>
      <c r="AZ80" s="113"/>
      <c r="BA80" s="113"/>
      <c r="BB80" s="113"/>
      <c r="BC80" s="113">
        <v>8</v>
      </c>
      <c r="BD80" s="113"/>
      <c r="BE80" s="113"/>
      <c r="BF80" s="113"/>
      <c r="BG80" s="113"/>
      <c r="BH80" s="113"/>
      <c r="BI80" s="113">
        <v>9</v>
      </c>
      <c r="BJ80" s="113"/>
      <c r="BK80" s="113"/>
      <c r="BL80" s="113"/>
      <c r="BM80" s="113"/>
      <c r="BN80" s="113"/>
      <c r="BO80" s="113"/>
      <c r="BP80" s="113">
        <v>10</v>
      </c>
      <c r="BQ80" s="113"/>
      <c r="BR80" s="113"/>
      <c r="BS80" s="113"/>
      <c r="BT80" s="113"/>
      <c r="BU80" s="113"/>
      <c r="BV80" s="113">
        <v>11</v>
      </c>
      <c r="BW80" s="113"/>
      <c r="BX80" s="113"/>
      <c r="BY80" s="113"/>
      <c r="BZ80" s="113"/>
      <c r="CA80" s="113"/>
      <c r="CB80" s="113">
        <v>12</v>
      </c>
      <c r="CC80" s="113"/>
      <c r="CD80" s="113"/>
      <c r="CE80" s="113"/>
      <c r="CF80" s="113"/>
      <c r="CG80" s="113"/>
      <c r="CH80" s="113">
        <v>13</v>
      </c>
      <c r="CI80" s="113"/>
      <c r="CJ80" s="113"/>
      <c r="CK80" s="113"/>
      <c r="CL80" s="113"/>
      <c r="CM80" s="113"/>
      <c r="CN80" s="113"/>
      <c r="CO80" s="114">
        <v>14</v>
      </c>
      <c r="CP80" s="114"/>
      <c r="CQ80" s="114"/>
      <c r="CR80" s="114"/>
      <c r="CS80" s="114"/>
      <c r="CT80" s="114"/>
    </row>
    <row r="81" spans="1:106" s="96" customFormat="1" ht="12.75" customHeight="1">
      <c r="A81" s="118"/>
      <c r="B81" s="118"/>
      <c r="C81" s="118"/>
      <c r="D81" s="118"/>
      <c r="E81" s="118"/>
      <c r="F81" s="85" t="s">
        <v>41</v>
      </c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</row>
    <row r="83" spans="1:106" ht="12.75" customHeight="1">
      <c r="A83" s="25"/>
      <c r="B83" s="26" t="s">
        <v>189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5"/>
    </row>
    <row r="84" spans="1:106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33" t="s">
        <v>25</v>
      </c>
      <c r="BQ84" s="33"/>
      <c r="BR84" s="33"/>
      <c r="BS84" s="33"/>
      <c r="BT84" s="33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</row>
    <row r="85" spans="1:106" s="77" customFormat="1" ht="18" customHeight="1">
      <c r="A85" s="92" t="s">
        <v>43</v>
      </c>
      <c r="B85" s="92"/>
      <c r="C85" s="92"/>
      <c r="D85" s="92"/>
      <c r="E85" s="92"/>
      <c r="F85" s="93" t="s">
        <v>27</v>
      </c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4" t="s">
        <v>156</v>
      </c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 t="s">
        <v>186</v>
      </c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</row>
    <row r="86" spans="1:106" s="77" customFormat="1" ht="18" customHeight="1">
      <c r="A86" s="97"/>
      <c r="B86" s="98"/>
      <c r="C86" s="98"/>
      <c r="D86" s="98"/>
      <c r="E86" s="99"/>
      <c r="F86" s="100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9"/>
      <c r="X86" s="101" t="s">
        <v>28</v>
      </c>
      <c r="Y86" s="101"/>
      <c r="Z86" s="101"/>
      <c r="AA86" s="101"/>
      <c r="AB86" s="101"/>
      <c r="AC86" s="101" t="s">
        <v>29</v>
      </c>
      <c r="AD86" s="101"/>
      <c r="AE86" s="101"/>
      <c r="AF86" s="101"/>
      <c r="AG86" s="101"/>
      <c r="AH86" s="101"/>
      <c r="AI86" s="102" t="s">
        <v>30</v>
      </c>
      <c r="AJ86" s="102"/>
      <c r="AK86" s="102"/>
      <c r="AL86" s="102"/>
      <c r="AM86" s="102"/>
      <c r="AN86" s="102"/>
      <c r="AO86" s="102"/>
      <c r="AP86" s="101" t="s">
        <v>31</v>
      </c>
      <c r="AQ86" s="101"/>
      <c r="AR86" s="101"/>
      <c r="AS86" s="101"/>
      <c r="AT86" s="101"/>
      <c r="AU86" s="101"/>
      <c r="AV86" s="101" t="s">
        <v>28</v>
      </c>
      <c r="AW86" s="101"/>
      <c r="AX86" s="101"/>
      <c r="AY86" s="101"/>
      <c r="AZ86" s="101"/>
      <c r="BA86" s="101"/>
      <c r="BB86" s="101"/>
      <c r="BC86" s="101" t="s">
        <v>29</v>
      </c>
      <c r="BD86" s="101"/>
      <c r="BE86" s="101"/>
      <c r="BF86" s="101"/>
      <c r="BG86" s="101"/>
      <c r="BH86" s="101"/>
      <c r="BI86" s="102" t="s">
        <v>30</v>
      </c>
      <c r="BJ86" s="102"/>
      <c r="BK86" s="102"/>
      <c r="BL86" s="102"/>
      <c r="BM86" s="102"/>
      <c r="BN86" s="102"/>
      <c r="BO86" s="102"/>
      <c r="BP86" s="101" t="s">
        <v>32</v>
      </c>
      <c r="BQ86" s="101"/>
      <c r="BR86" s="101"/>
      <c r="BS86" s="101"/>
      <c r="BT86" s="101"/>
      <c r="BU86" s="101"/>
    </row>
    <row r="87" spans="1:106" s="77" customFormat="1" ht="24" customHeight="1">
      <c r="A87" s="104"/>
      <c r="B87" s="105"/>
      <c r="C87" s="105"/>
      <c r="D87" s="105"/>
      <c r="E87" s="106"/>
      <c r="F87" s="107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7"/>
      <c r="Y87" s="105"/>
      <c r="Z87" s="105"/>
      <c r="AA87" s="105"/>
      <c r="AB87" s="106"/>
      <c r="AC87" s="107"/>
      <c r="AD87" s="105"/>
      <c r="AE87" s="105"/>
      <c r="AF87" s="105"/>
      <c r="AG87" s="105"/>
      <c r="AH87" s="106"/>
      <c r="AI87" s="108"/>
      <c r="AJ87" s="109"/>
      <c r="AK87" s="109"/>
      <c r="AL87" s="109"/>
      <c r="AM87" s="109"/>
      <c r="AN87" s="109"/>
      <c r="AO87" s="110"/>
      <c r="AP87" s="107"/>
      <c r="AQ87" s="105"/>
      <c r="AR87" s="105"/>
      <c r="AS87" s="105"/>
      <c r="AT87" s="105"/>
      <c r="AU87" s="106"/>
      <c r="AV87" s="107"/>
      <c r="AW87" s="105"/>
      <c r="AX87" s="105"/>
      <c r="AY87" s="105"/>
      <c r="AZ87" s="105"/>
      <c r="BA87" s="105"/>
      <c r="BB87" s="106"/>
      <c r="BC87" s="107"/>
      <c r="BD87" s="105"/>
      <c r="BE87" s="105"/>
      <c r="BF87" s="105"/>
      <c r="BG87" s="105"/>
      <c r="BH87" s="106"/>
      <c r="BI87" s="108"/>
      <c r="BJ87" s="109"/>
      <c r="BK87" s="109"/>
      <c r="BL87" s="109"/>
      <c r="BM87" s="109"/>
      <c r="BN87" s="109"/>
      <c r="BO87" s="110"/>
      <c r="BP87" s="107"/>
      <c r="BQ87" s="105"/>
      <c r="BR87" s="105"/>
      <c r="BS87" s="105"/>
      <c r="BT87" s="105"/>
      <c r="BU87" s="106"/>
    </row>
    <row r="88" spans="1:106" s="119" customFormat="1" ht="12.75" customHeight="1">
      <c r="A88" s="112">
        <v>1</v>
      </c>
      <c r="B88" s="112"/>
      <c r="C88" s="112"/>
      <c r="D88" s="112"/>
      <c r="E88" s="112"/>
      <c r="F88" s="113">
        <v>2</v>
      </c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>
        <v>3</v>
      </c>
      <c r="Y88" s="113"/>
      <c r="Z88" s="113"/>
      <c r="AA88" s="113"/>
      <c r="AB88" s="113"/>
      <c r="AC88" s="113">
        <v>4</v>
      </c>
      <c r="AD88" s="113"/>
      <c r="AE88" s="113"/>
      <c r="AF88" s="113"/>
      <c r="AG88" s="113"/>
      <c r="AH88" s="113"/>
      <c r="AI88" s="113">
        <v>5</v>
      </c>
      <c r="AJ88" s="113"/>
      <c r="AK88" s="113"/>
      <c r="AL88" s="113"/>
      <c r="AM88" s="113"/>
      <c r="AN88" s="113"/>
      <c r="AO88" s="113"/>
      <c r="AP88" s="113">
        <v>6</v>
      </c>
      <c r="AQ88" s="113"/>
      <c r="AR88" s="113"/>
      <c r="AS88" s="113"/>
      <c r="AT88" s="113"/>
      <c r="AU88" s="113"/>
      <c r="AV88" s="113">
        <v>7</v>
      </c>
      <c r="AW88" s="113"/>
      <c r="AX88" s="113"/>
      <c r="AY88" s="113"/>
      <c r="AZ88" s="113"/>
      <c r="BA88" s="113"/>
      <c r="BB88" s="113"/>
      <c r="BC88" s="113">
        <v>8</v>
      </c>
      <c r="BD88" s="113"/>
      <c r="BE88" s="113"/>
      <c r="BF88" s="113"/>
      <c r="BG88" s="113"/>
      <c r="BH88" s="113"/>
      <c r="BI88" s="113">
        <v>9</v>
      </c>
      <c r="BJ88" s="113"/>
      <c r="BK88" s="113"/>
      <c r="BL88" s="113"/>
      <c r="BM88" s="113"/>
      <c r="BN88" s="113"/>
      <c r="BO88" s="113"/>
      <c r="BP88" s="113">
        <v>10</v>
      </c>
      <c r="BQ88" s="113"/>
      <c r="BR88" s="113"/>
      <c r="BS88" s="113"/>
      <c r="BT88" s="113"/>
      <c r="BU88" s="113"/>
    </row>
    <row r="89" spans="1:106" ht="32.25" customHeight="1">
      <c r="A89" s="64">
        <v>2282</v>
      </c>
      <c r="B89" s="64"/>
      <c r="C89" s="64"/>
      <c r="D89" s="64"/>
      <c r="E89" s="64"/>
      <c r="F89" s="116" t="s">
        <v>44</v>
      </c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5">
        <f>BV71*1.104</f>
        <v>6551432.9760000007</v>
      </c>
      <c r="Y89" s="5"/>
      <c r="Z89" s="5"/>
      <c r="AA89" s="5"/>
      <c r="AB89" s="5"/>
      <c r="AC89" s="5">
        <f>CB71*1.104</f>
        <v>537249.45600000001</v>
      </c>
      <c r="AD89" s="5"/>
      <c r="AE89" s="5"/>
      <c r="AF89" s="5"/>
      <c r="AG89" s="5"/>
      <c r="AH89" s="5"/>
      <c r="AI89" s="4"/>
      <c r="AJ89" s="4"/>
      <c r="AK89" s="4"/>
      <c r="AL89" s="4"/>
      <c r="AM89" s="4"/>
      <c r="AN89" s="4"/>
      <c r="AO89" s="4"/>
      <c r="AP89" s="5">
        <f>X89+AC89</f>
        <v>7088682.432000001</v>
      </c>
      <c r="AQ89" s="5"/>
      <c r="AR89" s="5"/>
      <c r="AS89" s="5"/>
      <c r="AT89" s="5"/>
      <c r="AU89" s="5"/>
      <c r="AV89" s="5">
        <f>BV71*1.059</f>
        <v>6284390.8709999993</v>
      </c>
      <c r="AW89" s="5"/>
      <c r="AX89" s="5"/>
      <c r="AY89" s="5"/>
      <c r="AZ89" s="5"/>
      <c r="BA89" s="5"/>
      <c r="BB89" s="5"/>
      <c r="BC89" s="5">
        <f>CB71*1.059</f>
        <v>515350.70099999994</v>
      </c>
      <c r="BD89" s="5"/>
      <c r="BE89" s="5"/>
      <c r="BF89" s="5"/>
      <c r="BG89" s="5"/>
      <c r="BH89" s="5"/>
      <c r="BI89" s="4"/>
      <c r="BJ89" s="4"/>
      <c r="BK89" s="4"/>
      <c r="BL89" s="4"/>
      <c r="BM89" s="4"/>
      <c r="BN89" s="4"/>
      <c r="BO89" s="4"/>
      <c r="BP89" s="5">
        <f>AV89+BC89</f>
        <v>6799741.5719999997</v>
      </c>
      <c r="BQ89" s="5"/>
      <c r="BR89" s="5"/>
      <c r="BS89" s="5"/>
      <c r="BT89" s="5"/>
      <c r="BU89" s="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</row>
    <row r="90" spans="1:106" ht="12.75" customHeight="1">
      <c r="A90" s="118"/>
      <c r="B90" s="118"/>
      <c r="C90" s="118"/>
      <c r="D90" s="118"/>
      <c r="E90" s="118"/>
      <c r="F90" s="85" t="s">
        <v>41</v>
      </c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120">
        <f>SUM(X89)</f>
        <v>6551432.9760000007</v>
      </c>
      <c r="Y90" s="120"/>
      <c r="Z90" s="120"/>
      <c r="AA90" s="120"/>
      <c r="AB90" s="120"/>
      <c r="AC90" s="120">
        <f>SUM(AC89)</f>
        <v>537249.45600000001</v>
      </c>
      <c r="AD90" s="120"/>
      <c r="AE90" s="120"/>
      <c r="AF90" s="120"/>
      <c r="AG90" s="120"/>
      <c r="AH90" s="120"/>
      <c r="AI90" s="70"/>
      <c r="AJ90" s="70"/>
      <c r="AK90" s="70"/>
      <c r="AL90" s="70"/>
      <c r="AM90" s="70"/>
      <c r="AN90" s="70"/>
      <c r="AO90" s="70"/>
      <c r="AP90" s="120">
        <f>SUM(AP89)</f>
        <v>7088682.432000001</v>
      </c>
      <c r="AQ90" s="120"/>
      <c r="AR90" s="120"/>
      <c r="AS90" s="120"/>
      <c r="AT90" s="120"/>
      <c r="AU90" s="120"/>
      <c r="AV90" s="120">
        <f>SUM(AV89)</f>
        <v>6284390.8709999993</v>
      </c>
      <c r="AW90" s="120"/>
      <c r="AX90" s="120"/>
      <c r="AY90" s="120"/>
      <c r="AZ90" s="120"/>
      <c r="BA90" s="120"/>
      <c r="BB90" s="120"/>
      <c r="BC90" s="120">
        <f>SUM(BC89)</f>
        <v>515350.70099999994</v>
      </c>
      <c r="BD90" s="120"/>
      <c r="BE90" s="120"/>
      <c r="BF90" s="120"/>
      <c r="BG90" s="120"/>
      <c r="BH90" s="120"/>
      <c r="BI90" s="70"/>
      <c r="BJ90" s="70"/>
      <c r="BK90" s="70"/>
      <c r="BL90" s="70"/>
      <c r="BM90" s="70"/>
      <c r="BN90" s="70"/>
      <c r="BO90" s="70"/>
      <c r="BP90" s="120">
        <f>SUM(BP89)</f>
        <v>6799741.5719999997</v>
      </c>
      <c r="BQ90" s="120"/>
      <c r="BR90" s="120"/>
      <c r="BS90" s="120"/>
      <c r="BT90" s="120"/>
      <c r="BU90" s="120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</row>
    <row r="91" spans="1:106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</row>
    <row r="92" spans="1:106" ht="12.75" customHeight="1">
      <c r="A92" s="25"/>
      <c r="B92" s="26" t="s">
        <v>190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5"/>
    </row>
    <row r="93" spans="1:106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33" t="s">
        <v>25</v>
      </c>
      <c r="BQ93" s="33"/>
      <c r="BR93" s="33"/>
      <c r="BS93" s="33"/>
      <c r="BT93" s="33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</row>
    <row r="94" spans="1:106" s="77" customFormat="1" ht="18" customHeight="1">
      <c r="A94" s="92" t="s">
        <v>45</v>
      </c>
      <c r="B94" s="92"/>
      <c r="C94" s="92"/>
      <c r="D94" s="92"/>
      <c r="E94" s="92"/>
      <c r="F94" s="93" t="s">
        <v>27</v>
      </c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4" t="s">
        <v>155</v>
      </c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 t="s">
        <v>156</v>
      </c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</row>
    <row r="95" spans="1:106" s="77" customFormat="1" ht="18" customHeight="1">
      <c r="A95" s="97"/>
      <c r="B95" s="98"/>
      <c r="C95" s="98"/>
      <c r="D95" s="98"/>
      <c r="E95" s="99"/>
      <c r="F95" s="100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9"/>
      <c r="X95" s="101" t="s">
        <v>28</v>
      </c>
      <c r="Y95" s="101"/>
      <c r="Z95" s="101"/>
      <c r="AA95" s="101"/>
      <c r="AB95" s="101"/>
      <c r="AC95" s="101" t="s">
        <v>29</v>
      </c>
      <c r="AD95" s="101"/>
      <c r="AE95" s="101"/>
      <c r="AF95" s="101"/>
      <c r="AG95" s="101"/>
      <c r="AH95" s="101"/>
      <c r="AI95" s="102" t="s">
        <v>30</v>
      </c>
      <c r="AJ95" s="102"/>
      <c r="AK95" s="102"/>
      <c r="AL95" s="102"/>
      <c r="AM95" s="102"/>
      <c r="AN95" s="102"/>
      <c r="AO95" s="102"/>
      <c r="AP95" s="101" t="s">
        <v>31</v>
      </c>
      <c r="AQ95" s="101"/>
      <c r="AR95" s="101"/>
      <c r="AS95" s="101"/>
      <c r="AT95" s="101"/>
      <c r="AU95" s="101"/>
      <c r="AV95" s="101" t="s">
        <v>28</v>
      </c>
      <c r="AW95" s="101"/>
      <c r="AX95" s="101"/>
      <c r="AY95" s="101"/>
      <c r="AZ95" s="101"/>
      <c r="BA95" s="101"/>
      <c r="BB95" s="101"/>
      <c r="BC95" s="101" t="s">
        <v>29</v>
      </c>
      <c r="BD95" s="101"/>
      <c r="BE95" s="101"/>
      <c r="BF95" s="101"/>
      <c r="BG95" s="101"/>
      <c r="BH95" s="101"/>
      <c r="BI95" s="102" t="s">
        <v>30</v>
      </c>
      <c r="BJ95" s="102"/>
      <c r="BK95" s="102"/>
      <c r="BL95" s="102"/>
      <c r="BM95" s="102"/>
      <c r="BN95" s="102"/>
      <c r="BO95" s="102"/>
      <c r="BP95" s="101" t="s">
        <v>32</v>
      </c>
      <c r="BQ95" s="101"/>
      <c r="BR95" s="101"/>
      <c r="BS95" s="101"/>
      <c r="BT95" s="101"/>
      <c r="BU95" s="101"/>
    </row>
    <row r="96" spans="1:106" s="77" customFormat="1" ht="24" customHeight="1">
      <c r="A96" s="104"/>
      <c r="B96" s="105"/>
      <c r="C96" s="105"/>
      <c r="D96" s="105"/>
      <c r="E96" s="106"/>
      <c r="F96" s="107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7"/>
      <c r="Y96" s="105"/>
      <c r="Z96" s="105"/>
      <c r="AA96" s="105"/>
      <c r="AB96" s="106"/>
      <c r="AC96" s="107"/>
      <c r="AD96" s="105"/>
      <c r="AE96" s="105"/>
      <c r="AF96" s="105"/>
      <c r="AG96" s="105"/>
      <c r="AH96" s="106"/>
      <c r="AI96" s="108"/>
      <c r="AJ96" s="109"/>
      <c r="AK96" s="109"/>
      <c r="AL96" s="109"/>
      <c r="AM96" s="109"/>
      <c r="AN96" s="109"/>
      <c r="AO96" s="110"/>
      <c r="AP96" s="107"/>
      <c r="AQ96" s="105"/>
      <c r="AR96" s="105"/>
      <c r="AS96" s="105"/>
      <c r="AT96" s="105"/>
      <c r="AU96" s="106"/>
      <c r="AV96" s="107"/>
      <c r="AW96" s="105"/>
      <c r="AX96" s="105"/>
      <c r="AY96" s="105"/>
      <c r="AZ96" s="105"/>
      <c r="BA96" s="105"/>
      <c r="BB96" s="106"/>
      <c r="BC96" s="107"/>
      <c r="BD96" s="105"/>
      <c r="BE96" s="105"/>
      <c r="BF96" s="105"/>
      <c r="BG96" s="105"/>
      <c r="BH96" s="106"/>
      <c r="BI96" s="108"/>
      <c r="BJ96" s="109"/>
      <c r="BK96" s="109"/>
      <c r="BL96" s="109"/>
      <c r="BM96" s="109"/>
      <c r="BN96" s="109"/>
      <c r="BO96" s="110"/>
      <c r="BP96" s="107"/>
      <c r="BQ96" s="105"/>
      <c r="BR96" s="105"/>
      <c r="BS96" s="105"/>
      <c r="BT96" s="105"/>
      <c r="BU96" s="106"/>
    </row>
    <row r="97" spans="1:106" s="119" customFormat="1" ht="12.75" customHeight="1">
      <c r="A97" s="112">
        <v>1</v>
      </c>
      <c r="B97" s="112"/>
      <c r="C97" s="112"/>
      <c r="D97" s="112"/>
      <c r="E97" s="112"/>
      <c r="F97" s="113">
        <v>2</v>
      </c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>
        <v>3</v>
      </c>
      <c r="Y97" s="113"/>
      <c r="Z97" s="113"/>
      <c r="AA97" s="113"/>
      <c r="AB97" s="113"/>
      <c r="AC97" s="113">
        <v>4</v>
      </c>
      <c r="AD97" s="113"/>
      <c r="AE97" s="113"/>
      <c r="AF97" s="113"/>
      <c r="AG97" s="113"/>
      <c r="AH97" s="113"/>
      <c r="AI97" s="113">
        <v>5</v>
      </c>
      <c r="AJ97" s="113"/>
      <c r="AK97" s="113"/>
      <c r="AL97" s="113"/>
      <c r="AM97" s="113"/>
      <c r="AN97" s="113"/>
      <c r="AO97" s="113"/>
      <c r="AP97" s="113">
        <v>6</v>
      </c>
      <c r="AQ97" s="113"/>
      <c r="AR97" s="113"/>
      <c r="AS97" s="113"/>
      <c r="AT97" s="113"/>
      <c r="AU97" s="113"/>
      <c r="AV97" s="113">
        <v>7</v>
      </c>
      <c r="AW97" s="113"/>
      <c r="AX97" s="113"/>
      <c r="AY97" s="113"/>
      <c r="AZ97" s="113"/>
      <c r="BA97" s="113"/>
      <c r="BB97" s="113"/>
      <c r="BC97" s="113">
        <v>8</v>
      </c>
      <c r="BD97" s="113"/>
      <c r="BE97" s="113"/>
      <c r="BF97" s="113"/>
      <c r="BG97" s="113"/>
      <c r="BH97" s="113"/>
      <c r="BI97" s="113">
        <v>9</v>
      </c>
      <c r="BJ97" s="113"/>
      <c r="BK97" s="113"/>
      <c r="BL97" s="113"/>
      <c r="BM97" s="113"/>
      <c r="BN97" s="113"/>
      <c r="BO97" s="113"/>
      <c r="BP97" s="113">
        <v>10</v>
      </c>
      <c r="BQ97" s="113"/>
      <c r="BR97" s="113"/>
      <c r="BS97" s="113"/>
      <c r="BT97" s="113"/>
      <c r="BU97" s="113"/>
    </row>
    <row r="98" spans="1:106" s="121" customFormat="1" ht="12.75" customHeight="1">
      <c r="A98" s="118"/>
      <c r="B98" s="118"/>
      <c r="C98" s="118"/>
      <c r="D98" s="118"/>
      <c r="E98" s="118"/>
      <c r="F98" s="85" t="s">
        <v>41</v>
      </c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</row>
    <row r="99" spans="1:106" s="121" customFormat="1" ht="12.75" customHeight="1">
      <c r="A99" s="122"/>
      <c r="B99" s="122"/>
      <c r="C99" s="122"/>
      <c r="D99" s="122"/>
      <c r="E99" s="12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1" spans="1:106" ht="12.75" customHeight="1">
      <c r="A101" s="25"/>
      <c r="B101" s="26" t="s">
        <v>46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5"/>
    </row>
    <row r="102" spans="1:106" ht="12.75" customHeight="1">
      <c r="A102" s="25"/>
      <c r="B102" s="25"/>
      <c r="C102" s="26" t="s">
        <v>191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</row>
    <row r="103" spans="1:106" ht="12.75" customHeight="1" thickBo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33" t="s">
        <v>25</v>
      </c>
      <c r="CW103" s="33"/>
      <c r="CX103" s="33"/>
      <c r="CY103" s="33"/>
      <c r="CZ103" s="33"/>
      <c r="DA103" s="25"/>
      <c r="DB103" s="25"/>
    </row>
    <row r="104" spans="1:106" s="77" customFormat="1" ht="12.75" customHeight="1">
      <c r="A104" s="92" t="s">
        <v>47</v>
      </c>
      <c r="B104" s="92"/>
      <c r="C104" s="92"/>
      <c r="D104" s="92"/>
      <c r="E104" s="92"/>
      <c r="F104" s="93" t="s">
        <v>48</v>
      </c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4" t="s">
        <v>192</v>
      </c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 t="s">
        <v>193</v>
      </c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5" t="s">
        <v>185</v>
      </c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</row>
    <row r="105" spans="1:106" s="77" customFormat="1" ht="30.75" customHeight="1">
      <c r="A105" s="104"/>
      <c r="B105" s="105"/>
      <c r="C105" s="105"/>
      <c r="D105" s="105"/>
      <c r="E105" s="106"/>
      <c r="F105" s="107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6"/>
      <c r="AB105" s="123" t="s">
        <v>28</v>
      </c>
      <c r="AC105" s="123"/>
      <c r="AD105" s="123"/>
      <c r="AE105" s="123"/>
      <c r="AF105" s="123"/>
      <c r="AG105" s="123"/>
      <c r="AH105" s="123" t="s">
        <v>29</v>
      </c>
      <c r="AI105" s="123"/>
      <c r="AJ105" s="123"/>
      <c r="AK105" s="123"/>
      <c r="AL105" s="123"/>
      <c r="AM105" s="123"/>
      <c r="AN105" s="123"/>
      <c r="AO105" s="124" t="s">
        <v>30</v>
      </c>
      <c r="AP105" s="124"/>
      <c r="AQ105" s="124"/>
      <c r="AR105" s="124"/>
      <c r="AS105" s="124"/>
      <c r="AT105" s="124"/>
      <c r="AU105" s="124"/>
      <c r="AV105" s="123" t="s">
        <v>31</v>
      </c>
      <c r="AW105" s="123"/>
      <c r="AX105" s="123"/>
      <c r="AY105" s="123"/>
      <c r="AZ105" s="123"/>
      <c r="BA105" s="123"/>
      <c r="BB105" s="123" t="s">
        <v>28</v>
      </c>
      <c r="BC105" s="123"/>
      <c r="BD105" s="123"/>
      <c r="BE105" s="123"/>
      <c r="BF105" s="123"/>
      <c r="BG105" s="123"/>
      <c r="BH105" s="123" t="s">
        <v>29</v>
      </c>
      <c r="BI105" s="123"/>
      <c r="BJ105" s="123"/>
      <c r="BK105" s="123"/>
      <c r="BL105" s="123"/>
      <c r="BM105" s="123"/>
      <c r="BN105" s="123"/>
      <c r="BO105" s="124" t="s">
        <v>30</v>
      </c>
      <c r="BP105" s="124"/>
      <c r="BQ105" s="124"/>
      <c r="BR105" s="124"/>
      <c r="BS105" s="124"/>
      <c r="BT105" s="124"/>
      <c r="BU105" s="124"/>
      <c r="BV105" s="123" t="s">
        <v>32</v>
      </c>
      <c r="BW105" s="123"/>
      <c r="BX105" s="123"/>
      <c r="BY105" s="123"/>
      <c r="BZ105" s="123"/>
      <c r="CA105" s="123"/>
      <c r="CB105" s="123" t="s">
        <v>28</v>
      </c>
      <c r="CC105" s="123"/>
      <c r="CD105" s="123"/>
      <c r="CE105" s="123"/>
      <c r="CF105" s="123"/>
      <c r="CG105" s="123"/>
      <c r="CH105" s="123" t="s">
        <v>29</v>
      </c>
      <c r="CI105" s="123"/>
      <c r="CJ105" s="123"/>
      <c r="CK105" s="123"/>
      <c r="CL105" s="123"/>
      <c r="CM105" s="123"/>
      <c r="CN105" s="123"/>
      <c r="CO105" s="124" t="s">
        <v>30</v>
      </c>
      <c r="CP105" s="124"/>
      <c r="CQ105" s="124"/>
      <c r="CR105" s="124"/>
      <c r="CS105" s="124"/>
      <c r="CT105" s="124"/>
      <c r="CU105" s="124"/>
      <c r="CV105" s="125" t="s">
        <v>33</v>
      </c>
      <c r="CW105" s="125"/>
      <c r="CX105" s="125"/>
      <c r="CY105" s="125"/>
      <c r="CZ105" s="125"/>
      <c r="DA105" s="125"/>
    </row>
    <row r="106" spans="1:106" s="117" customFormat="1" ht="12.75" customHeight="1">
      <c r="A106" s="126">
        <v>1</v>
      </c>
      <c r="B106" s="126"/>
      <c r="C106" s="126"/>
      <c r="D106" s="126"/>
      <c r="E106" s="126"/>
      <c r="F106" s="127">
        <v>2</v>
      </c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>
        <v>3</v>
      </c>
      <c r="AC106" s="127"/>
      <c r="AD106" s="127"/>
      <c r="AE106" s="127"/>
      <c r="AF106" s="127"/>
      <c r="AG106" s="127"/>
      <c r="AH106" s="127">
        <v>4</v>
      </c>
      <c r="AI106" s="127"/>
      <c r="AJ106" s="127"/>
      <c r="AK106" s="127"/>
      <c r="AL106" s="127"/>
      <c r="AM106" s="127"/>
      <c r="AN106" s="127"/>
      <c r="AO106" s="127">
        <v>5</v>
      </c>
      <c r="AP106" s="127"/>
      <c r="AQ106" s="127"/>
      <c r="AR106" s="127"/>
      <c r="AS106" s="127"/>
      <c r="AT106" s="127"/>
      <c r="AU106" s="127"/>
      <c r="AV106" s="127">
        <v>6</v>
      </c>
      <c r="AW106" s="127"/>
      <c r="AX106" s="127"/>
      <c r="AY106" s="127"/>
      <c r="AZ106" s="127"/>
      <c r="BA106" s="127"/>
      <c r="BB106" s="127">
        <v>7</v>
      </c>
      <c r="BC106" s="127"/>
      <c r="BD106" s="127"/>
      <c r="BE106" s="127"/>
      <c r="BF106" s="127"/>
      <c r="BG106" s="127"/>
      <c r="BH106" s="127">
        <v>8</v>
      </c>
      <c r="BI106" s="127"/>
      <c r="BJ106" s="127"/>
      <c r="BK106" s="127"/>
      <c r="BL106" s="127"/>
      <c r="BM106" s="127"/>
      <c r="BN106" s="127"/>
      <c r="BO106" s="127">
        <v>9</v>
      </c>
      <c r="BP106" s="127"/>
      <c r="BQ106" s="127"/>
      <c r="BR106" s="127"/>
      <c r="BS106" s="127"/>
      <c r="BT106" s="127"/>
      <c r="BU106" s="127"/>
      <c r="BV106" s="127">
        <v>10</v>
      </c>
      <c r="BW106" s="127"/>
      <c r="BX106" s="127"/>
      <c r="BY106" s="127"/>
      <c r="BZ106" s="127"/>
      <c r="CA106" s="127"/>
      <c r="CB106" s="127">
        <v>11</v>
      </c>
      <c r="CC106" s="127"/>
      <c r="CD106" s="127"/>
      <c r="CE106" s="127"/>
      <c r="CF106" s="127"/>
      <c r="CG106" s="127"/>
      <c r="CH106" s="127">
        <v>12</v>
      </c>
      <c r="CI106" s="127"/>
      <c r="CJ106" s="127"/>
      <c r="CK106" s="127"/>
      <c r="CL106" s="127"/>
      <c r="CM106" s="127"/>
      <c r="CN106" s="127"/>
      <c r="CO106" s="127">
        <v>13</v>
      </c>
      <c r="CP106" s="127"/>
      <c r="CQ106" s="127"/>
      <c r="CR106" s="127"/>
      <c r="CS106" s="127"/>
      <c r="CT106" s="127"/>
      <c r="CU106" s="127"/>
      <c r="CV106" s="128">
        <v>14</v>
      </c>
      <c r="CW106" s="128"/>
      <c r="CX106" s="128"/>
      <c r="CY106" s="128"/>
      <c r="CZ106" s="128"/>
      <c r="DA106" s="128"/>
    </row>
    <row r="107" spans="1:106" s="117" customFormat="1" ht="32.25" customHeight="1">
      <c r="A107" s="64">
        <v>1</v>
      </c>
      <c r="B107" s="64"/>
      <c r="C107" s="64"/>
      <c r="D107" s="64"/>
      <c r="E107" s="64"/>
      <c r="F107" s="116" t="s">
        <v>20</v>
      </c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29">
        <v>154921</v>
      </c>
      <c r="AC107" s="129"/>
      <c r="AD107" s="129"/>
      <c r="AE107" s="129"/>
      <c r="AF107" s="129"/>
      <c r="AG107" s="129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29">
        <f>AB107</f>
        <v>154921</v>
      </c>
      <c r="AW107" s="129"/>
      <c r="AX107" s="129"/>
      <c r="AY107" s="129"/>
      <c r="AZ107" s="129"/>
      <c r="BA107" s="129"/>
      <c r="BB107" s="129">
        <v>229201</v>
      </c>
      <c r="BC107" s="129"/>
      <c r="BD107" s="129"/>
      <c r="BE107" s="129"/>
      <c r="BF107" s="129"/>
      <c r="BG107" s="129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29">
        <f>BB107+BH107</f>
        <v>229201</v>
      </c>
      <c r="BW107" s="129"/>
      <c r="BX107" s="129"/>
      <c r="BY107" s="129"/>
      <c r="BZ107" s="129"/>
      <c r="CA107" s="129"/>
      <c r="CB107" s="129">
        <f>192289+41934</f>
        <v>234223</v>
      </c>
      <c r="CC107" s="129"/>
      <c r="CD107" s="129"/>
      <c r="CE107" s="129"/>
      <c r="CF107" s="129"/>
      <c r="CG107" s="129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130"/>
      <c r="CR107" s="130"/>
      <c r="CS107" s="130"/>
      <c r="CT107" s="130"/>
      <c r="CU107" s="130"/>
      <c r="CV107" s="129">
        <f>CB107+CH107</f>
        <v>234223</v>
      </c>
      <c r="CW107" s="129"/>
      <c r="CX107" s="129"/>
      <c r="CY107" s="129"/>
      <c r="CZ107" s="129"/>
      <c r="DA107" s="129"/>
    </row>
    <row r="108" spans="1:106" s="117" customFormat="1" ht="21.75" customHeight="1">
      <c r="A108" s="64">
        <v>2</v>
      </c>
      <c r="B108" s="64"/>
      <c r="C108" s="64"/>
      <c r="D108" s="64"/>
      <c r="E108" s="64"/>
      <c r="F108" s="116" t="s">
        <v>21</v>
      </c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29">
        <v>1955162</v>
      </c>
      <c r="AC108" s="129"/>
      <c r="AD108" s="129"/>
      <c r="AE108" s="129"/>
      <c r="AF108" s="129"/>
      <c r="AG108" s="129"/>
      <c r="AH108" s="129">
        <v>268929</v>
      </c>
      <c r="AI108" s="129"/>
      <c r="AJ108" s="129"/>
      <c r="AK108" s="129"/>
      <c r="AL108" s="129"/>
      <c r="AM108" s="129"/>
      <c r="AN108" s="129"/>
      <c r="AO108" s="130"/>
      <c r="AP108" s="130"/>
      <c r="AQ108" s="130"/>
      <c r="AR108" s="130"/>
      <c r="AS108" s="130"/>
      <c r="AT108" s="130"/>
      <c r="AU108" s="130"/>
      <c r="AV108" s="129">
        <f>AB108+AH108</f>
        <v>2224091</v>
      </c>
      <c r="AW108" s="129"/>
      <c r="AX108" s="129"/>
      <c r="AY108" s="129"/>
      <c r="AZ108" s="129"/>
      <c r="BA108" s="129"/>
      <c r="BB108" s="129">
        <v>2305597</v>
      </c>
      <c r="BC108" s="129"/>
      <c r="BD108" s="129"/>
      <c r="BE108" s="129"/>
      <c r="BF108" s="129"/>
      <c r="BG108" s="129"/>
      <c r="BH108" s="129">
        <v>341458</v>
      </c>
      <c r="BI108" s="129"/>
      <c r="BJ108" s="129"/>
      <c r="BK108" s="129"/>
      <c r="BL108" s="129"/>
      <c r="BM108" s="129"/>
      <c r="BN108" s="129"/>
      <c r="BO108" s="130"/>
      <c r="BP108" s="130"/>
      <c r="BQ108" s="130"/>
      <c r="BR108" s="130"/>
      <c r="BS108" s="130"/>
      <c r="BT108" s="130"/>
      <c r="BU108" s="130"/>
      <c r="BV108" s="129">
        <f>BB108+BH108</f>
        <v>2647055</v>
      </c>
      <c r="BW108" s="129"/>
      <c r="BX108" s="129"/>
      <c r="BY108" s="129"/>
      <c r="BZ108" s="129"/>
      <c r="CA108" s="129"/>
      <c r="CB108" s="129">
        <f>1911103+418534+89737+31392+6120+52862</f>
        <v>2509748</v>
      </c>
      <c r="CC108" s="129"/>
      <c r="CD108" s="129"/>
      <c r="CE108" s="129"/>
      <c r="CF108" s="129"/>
      <c r="CG108" s="129"/>
      <c r="CH108" s="129">
        <f>CB71</f>
        <v>486639</v>
      </c>
      <c r="CI108" s="129"/>
      <c r="CJ108" s="129"/>
      <c r="CK108" s="129"/>
      <c r="CL108" s="129"/>
      <c r="CM108" s="129"/>
      <c r="CN108" s="129"/>
      <c r="CO108" s="130"/>
      <c r="CP108" s="130"/>
      <c r="CQ108" s="130"/>
      <c r="CR108" s="130"/>
      <c r="CS108" s="130"/>
      <c r="CT108" s="130"/>
      <c r="CU108" s="130"/>
      <c r="CV108" s="129">
        <f>CB108+CH108</f>
        <v>2996387</v>
      </c>
      <c r="CW108" s="129"/>
      <c r="CX108" s="129"/>
      <c r="CY108" s="129"/>
      <c r="CZ108" s="129"/>
      <c r="DA108" s="129"/>
    </row>
    <row r="109" spans="1:106" s="117" customFormat="1" ht="21.75" customHeight="1">
      <c r="A109" s="64">
        <v>3</v>
      </c>
      <c r="B109" s="64"/>
      <c r="C109" s="64"/>
      <c r="D109" s="64"/>
      <c r="E109" s="64"/>
      <c r="F109" s="116" t="s">
        <v>22</v>
      </c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29">
        <v>2649553</v>
      </c>
      <c r="AC109" s="129"/>
      <c r="AD109" s="129"/>
      <c r="AE109" s="129"/>
      <c r="AF109" s="129"/>
      <c r="AG109" s="129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29">
        <f>AB109+AH109</f>
        <v>2649553</v>
      </c>
      <c r="AW109" s="129"/>
      <c r="AX109" s="129"/>
      <c r="AY109" s="129"/>
      <c r="AZ109" s="129"/>
      <c r="BA109" s="129"/>
      <c r="BB109" s="129">
        <v>3174610</v>
      </c>
      <c r="BC109" s="129"/>
      <c r="BD109" s="129"/>
      <c r="BE109" s="129"/>
      <c r="BF109" s="129"/>
      <c r="BG109" s="129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29">
        <f>BB109+BH109</f>
        <v>3174610</v>
      </c>
      <c r="BW109" s="129"/>
      <c r="BX109" s="129"/>
      <c r="BY109" s="129"/>
      <c r="BZ109" s="129"/>
      <c r="CA109" s="129"/>
      <c r="CB109" s="129">
        <f>2421068+529819+116033+47310+6120+69948</f>
        <v>3190298</v>
      </c>
      <c r="CC109" s="129"/>
      <c r="CD109" s="129"/>
      <c r="CE109" s="129"/>
      <c r="CF109" s="129"/>
      <c r="CG109" s="129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130"/>
      <c r="CR109" s="130"/>
      <c r="CS109" s="130"/>
      <c r="CT109" s="130"/>
      <c r="CU109" s="130"/>
      <c r="CV109" s="129">
        <f>CB109+CH109</f>
        <v>3190298</v>
      </c>
      <c r="CW109" s="129"/>
      <c r="CX109" s="129"/>
      <c r="CY109" s="129"/>
      <c r="CZ109" s="129"/>
      <c r="DA109" s="129"/>
    </row>
    <row r="110" spans="1:106" s="117" customFormat="1" ht="21.75" customHeight="1">
      <c r="A110" s="64">
        <v>4</v>
      </c>
      <c r="B110" s="64"/>
      <c r="C110" s="64"/>
      <c r="D110" s="64"/>
      <c r="E110" s="64"/>
      <c r="F110" s="131" t="s">
        <v>160</v>
      </c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29">
        <v>959999</v>
      </c>
      <c r="AC110" s="129"/>
      <c r="AD110" s="129"/>
      <c r="AE110" s="129"/>
      <c r="AF110" s="129"/>
      <c r="AG110" s="129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29">
        <f>AB110+AH110</f>
        <v>959999</v>
      </c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29">
        <f>BB110+BH110</f>
        <v>0</v>
      </c>
      <c r="BW110" s="129"/>
      <c r="BX110" s="129"/>
      <c r="BY110" s="129"/>
      <c r="BZ110" s="129"/>
      <c r="CA110" s="129"/>
      <c r="CB110" s="129"/>
      <c r="CC110" s="129"/>
      <c r="CD110" s="129"/>
      <c r="CE110" s="129"/>
      <c r="CF110" s="129"/>
      <c r="CG110" s="129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29"/>
      <c r="CW110" s="129"/>
      <c r="CX110" s="129"/>
      <c r="CY110" s="129"/>
      <c r="CZ110" s="129"/>
      <c r="DA110" s="129"/>
    </row>
    <row r="111" spans="1:106" s="96" customFormat="1" ht="12.75" customHeight="1">
      <c r="A111" s="118"/>
      <c r="B111" s="118"/>
      <c r="C111" s="118"/>
      <c r="D111" s="118"/>
      <c r="E111" s="118"/>
      <c r="F111" s="85" t="s">
        <v>41</v>
      </c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4">
        <f>SUM(AB107:AB110)</f>
        <v>5719635</v>
      </c>
      <c r="AC111" s="84"/>
      <c r="AD111" s="84"/>
      <c r="AE111" s="84"/>
      <c r="AF111" s="84"/>
      <c r="AG111" s="84"/>
      <c r="AH111" s="84">
        <f>SUM(AH107:AH110)</f>
        <v>268929</v>
      </c>
      <c r="AI111" s="84"/>
      <c r="AJ111" s="84"/>
      <c r="AK111" s="84"/>
      <c r="AL111" s="84"/>
      <c r="AM111" s="84"/>
      <c r="AN111" s="84"/>
      <c r="AO111" s="85"/>
      <c r="AP111" s="85"/>
      <c r="AQ111" s="85"/>
      <c r="AR111" s="85"/>
      <c r="AS111" s="85"/>
      <c r="AT111" s="85"/>
      <c r="AU111" s="85"/>
      <c r="AV111" s="84">
        <f>AB111+AH111</f>
        <v>5988564</v>
      </c>
      <c r="AW111" s="84"/>
      <c r="AX111" s="84"/>
      <c r="AY111" s="84"/>
      <c r="AZ111" s="84"/>
      <c r="BA111" s="84"/>
      <c r="BB111" s="84">
        <f>SUM(BB107:BB110)</f>
        <v>5709408</v>
      </c>
      <c r="BC111" s="84"/>
      <c r="BD111" s="84"/>
      <c r="BE111" s="84"/>
      <c r="BF111" s="84"/>
      <c r="BG111" s="84"/>
      <c r="BH111" s="84">
        <f>SUM(BH107:BH110)</f>
        <v>341458</v>
      </c>
      <c r="BI111" s="84"/>
      <c r="BJ111" s="84"/>
      <c r="BK111" s="84"/>
      <c r="BL111" s="84"/>
      <c r="BM111" s="84"/>
      <c r="BN111" s="84"/>
      <c r="BO111" s="85"/>
      <c r="BP111" s="85"/>
      <c r="BQ111" s="85"/>
      <c r="BR111" s="85"/>
      <c r="BS111" s="85"/>
      <c r="BT111" s="85"/>
      <c r="BU111" s="85"/>
      <c r="BV111" s="84">
        <f>BB111+BH111</f>
        <v>6050866</v>
      </c>
      <c r="BW111" s="84"/>
      <c r="BX111" s="84"/>
      <c r="BY111" s="84"/>
      <c r="BZ111" s="84"/>
      <c r="CA111" s="84"/>
      <c r="CB111" s="84">
        <f>SUM(CB107:CB110)</f>
        <v>5934269</v>
      </c>
      <c r="CC111" s="84"/>
      <c r="CD111" s="84"/>
      <c r="CE111" s="84"/>
      <c r="CF111" s="84"/>
      <c r="CG111" s="84"/>
      <c r="CH111" s="84">
        <f>SUM(CH107:CH110)</f>
        <v>486639</v>
      </c>
      <c r="CI111" s="84"/>
      <c r="CJ111" s="84"/>
      <c r="CK111" s="84"/>
      <c r="CL111" s="84"/>
      <c r="CM111" s="84"/>
      <c r="CN111" s="84"/>
      <c r="CO111" s="85"/>
      <c r="CP111" s="85"/>
      <c r="CQ111" s="85"/>
      <c r="CR111" s="85"/>
      <c r="CS111" s="85"/>
      <c r="CT111" s="85"/>
      <c r="CU111" s="85"/>
      <c r="CV111" s="84">
        <f>SUM(CV107:CV110)</f>
        <v>6420908</v>
      </c>
      <c r="CW111" s="84"/>
      <c r="CX111" s="84"/>
      <c r="CY111" s="84"/>
      <c r="CZ111" s="84"/>
      <c r="DA111" s="84"/>
    </row>
    <row r="112" spans="1:106" s="96" customFormat="1" ht="12.75" customHeight="1">
      <c r="A112" s="122"/>
      <c r="B112" s="122"/>
      <c r="C112" s="122"/>
      <c r="D112" s="122"/>
      <c r="E112" s="12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2"/>
      <c r="AP112" s="2"/>
      <c r="AQ112" s="2"/>
      <c r="AR112" s="2"/>
      <c r="AS112" s="2"/>
      <c r="AT112" s="2"/>
      <c r="AU112" s="2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2"/>
      <c r="BP112" s="2"/>
      <c r="BQ112" s="2"/>
      <c r="BR112" s="2"/>
      <c r="BS112" s="2"/>
      <c r="BT112" s="2"/>
      <c r="BU112" s="2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2"/>
      <c r="CP112" s="2"/>
      <c r="CQ112" s="2"/>
      <c r="CR112" s="2"/>
      <c r="CS112" s="2"/>
      <c r="CT112" s="2"/>
      <c r="CU112" s="2"/>
      <c r="CV112" s="1"/>
      <c r="CW112" s="1"/>
      <c r="CX112" s="1"/>
      <c r="CY112" s="1"/>
      <c r="CZ112" s="1"/>
      <c r="DA112" s="1"/>
    </row>
    <row r="114" spans="1:106" ht="12.75" customHeight="1">
      <c r="A114" s="25"/>
      <c r="B114" s="25"/>
      <c r="C114" s="26" t="s">
        <v>194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</row>
    <row r="115" spans="1:106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33" t="s">
        <v>25</v>
      </c>
      <c r="BW115" s="33"/>
      <c r="BX115" s="33"/>
      <c r="BY115" s="33"/>
      <c r="BZ115" s="33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</row>
    <row r="116" spans="1:106" ht="12.75" customHeight="1">
      <c r="A116" s="92" t="s">
        <v>47</v>
      </c>
      <c r="B116" s="92"/>
      <c r="C116" s="92"/>
      <c r="D116" s="92"/>
      <c r="E116" s="92"/>
      <c r="F116" s="93" t="s">
        <v>48</v>
      </c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4" t="s">
        <v>156</v>
      </c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 t="s">
        <v>186</v>
      </c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</row>
    <row r="117" spans="1:106" ht="30.75" customHeight="1">
      <c r="A117" s="104"/>
      <c r="B117" s="105"/>
      <c r="C117" s="105"/>
      <c r="D117" s="105"/>
      <c r="E117" s="106"/>
      <c r="F117" s="107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6"/>
      <c r="AB117" s="123" t="s">
        <v>28</v>
      </c>
      <c r="AC117" s="123"/>
      <c r="AD117" s="123"/>
      <c r="AE117" s="123"/>
      <c r="AF117" s="123"/>
      <c r="AG117" s="123"/>
      <c r="AH117" s="123" t="s">
        <v>29</v>
      </c>
      <c r="AI117" s="123"/>
      <c r="AJ117" s="123"/>
      <c r="AK117" s="123"/>
      <c r="AL117" s="123"/>
      <c r="AM117" s="123"/>
      <c r="AN117" s="123"/>
      <c r="AO117" s="124" t="s">
        <v>30</v>
      </c>
      <c r="AP117" s="124"/>
      <c r="AQ117" s="124"/>
      <c r="AR117" s="124"/>
      <c r="AS117" s="124"/>
      <c r="AT117" s="124"/>
      <c r="AU117" s="124"/>
      <c r="AV117" s="123" t="s">
        <v>31</v>
      </c>
      <c r="AW117" s="123"/>
      <c r="AX117" s="123"/>
      <c r="AY117" s="123"/>
      <c r="AZ117" s="123"/>
      <c r="BA117" s="123"/>
      <c r="BB117" s="123" t="s">
        <v>28</v>
      </c>
      <c r="BC117" s="123"/>
      <c r="BD117" s="123"/>
      <c r="BE117" s="123"/>
      <c r="BF117" s="123"/>
      <c r="BG117" s="123"/>
      <c r="BH117" s="123" t="s">
        <v>29</v>
      </c>
      <c r="BI117" s="123"/>
      <c r="BJ117" s="123"/>
      <c r="BK117" s="123"/>
      <c r="BL117" s="123"/>
      <c r="BM117" s="123"/>
      <c r="BN117" s="123"/>
      <c r="BO117" s="124" t="s">
        <v>30</v>
      </c>
      <c r="BP117" s="124"/>
      <c r="BQ117" s="124"/>
      <c r="BR117" s="124"/>
      <c r="BS117" s="124"/>
      <c r="BT117" s="124"/>
      <c r="BU117" s="124"/>
      <c r="BV117" s="123" t="s">
        <v>32</v>
      </c>
      <c r="BW117" s="123"/>
      <c r="BX117" s="123"/>
      <c r="BY117" s="123"/>
      <c r="BZ117" s="123"/>
      <c r="CA117" s="123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</row>
    <row r="118" spans="1:106" ht="12.75" customHeight="1">
      <c r="A118" s="126">
        <v>1</v>
      </c>
      <c r="B118" s="126"/>
      <c r="C118" s="126"/>
      <c r="D118" s="126"/>
      <c r="E118" s="126"/>
      <c r="F118" s="127">
        <v>2</v>
      </c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>
        <v>3</v>
      </c>
      <c r="AC118" s="127"/>
      <c r="AD118" s="127"/>
      <c r="AE118" s="127"/>
      <c r="AF118" s="127"/>
      <c r="AG118" s="127"/>
      <c r="AH118" s="127">
        <v>4</v>
      </c>
      <c r="AI118" s="127"/>
      <c r="AJ118" s="127"/>
      <c r="AK118" s="127"/>
      <c r="AL118" s="127"/>
      <c r="AM118" s="127"/>
      <c r="AN118" s="127"/>
      <c r="AO118" s="127">
        <v>5</v>
      </c>
      <c r="AP118" s="127"/>
      <c r="AQ118" s="127"/>
      <c r="AR118" s="127"/>
      <c r="AS118" s="127"/>
      <c r="AT118" s="127"/>
      <c r="AU118" s="127"/>
      <c r="AV118" s="127">
        <v>6</v>
      </c>
      <c r="AW118" s="127"/>
      <c r="AX118" s="127"/>
      <c r="AY118" s="127"/>
      <c r="AZ118" s="127"/>
      <c r="BA118" s="127"/>
      <c r="BB118" s="127">
        <v>7</v>
      </c>
      <c r="BC118" s="127"/>
      <c r="BD118" s="127"/>
      <c r="BE118" s="127"/>
      <c r="BF118" s="127"/>
      <c r="BG118" s="127"/>
      <c r="BH118" s="127">
        <v>8</v>
      </c>
      <c r="BI118" s="127"/>
      <c r="BJ118" s="127"/>
      <c r="BK118" s="127"/>
      <c r="BL118" s="127"/>
      <c r="BM118" s="127"/>
      <c r="BN118" s="127"/>
      <c r="BO118" s="127">
        <v>9</v>
      </c>
      <c r="BP118" s="127"/>
      <c r="BQ118" s="127"/>
      <c r="BR118" s="127"/>
      <c r="BS118" s="127"/>
      <c r="BT118" s="127"/>
      <c r="BU118" s="127"/>
      <c r="BV118" s="127">
        <v>10</v>
      </c>
      <c r="BW118" s="127"/>
      <c r="BX118" s="127"/>
      <c r="BY118" s="127"/>
      <c r="BZ118" s="127"/>
      <c r="CA118" s="127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</row>
    <row r="119" spans="1:106" ht="32.25" customHeight="1">
      <c r="A119" s="64">
        <v>1</v>
      </c>
      <c r="B119" s="64"/>
      <c r="C119" s="64"/>
      <c r="D119" s="64"/>
      <c r="E119" s="64"/>
      <c r="F119" s="116" t="s">
        <v>20</v>
      </c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5">
        <f>CB107*1</f>
        <v>234223</v>
      </c>
      <c r="AC119" s="5"/>
      <c r="AD119" s="5"/>
      <c r="AE119" s="5"/>
      <c r="AF119" s="5"/>
      <c r="AG119" s="5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5">
        <f>AB119</f>
        <v>234223</v>
      </c>
      <c r="AW119" s="5"/>
      <c r="AX119" s="5"/>
      <c r="AY119" s="5"/>
      <c r="AZ119" s="5"/>
      <c r="BA119" s="5"/>
      <c r="BB119" s="5">
        <f>CB107*1</f>
        <v>234223</v>
      </c>
      <c r="BC119" s="5"/>
      <c r="BD119" s="5"/>
      <c r="BE119" s="5"/>
      <c r="BF119" s="5"/>
      <c r="BG119" s="5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5">
        <f>BB119+BH119</f>
        <v>234223</v>
      </c>
      <c r="BW119" s="5"/>
      <c r="BX119" s="5"/>
      <c r="BY119" s="5"/>
      <c r="BZ119" s="5"/>
      <c r="CA119" s="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</row>
    <row r="120" spans="1:106" ht="21.75" customHeight="1">
      <c r="A120" s="64">
        <v>2</v>
      </c>
      <c r="B120" s="64"/>
      <c r="C120" s="64"/>
      <c r="D120" s="64"/>
      <c r="E120" s="64"/>
      <c r="F120" s="116" t="s">
        <v>21</v>
      </c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5">
        <f>(1911103+418534)*1+(89737+31392+6120+52862)*1.104</f>
        <v>2528479.5440000002</v>
      </c>
      <c r="AC120" s="5"/>
      <c r="AD120" s="5"/>
      <c r="AE120" s="5"/>
      <c r="AF120" s="5"/>
      <c r="AG120" s="5"/>
      <c r="AH120" s="5">
        <f>(321676+70769)*1+94194*1.104</f>
        <v>496435.17599999998</v>
      </c>
      <c r="AI120" s="5"/>
      <c r="AJ120" s="5"/>
      <c r="AK120" s="5"/>
      <c r="AL120" s="5"/>
      <c r="AM120" s="5"/>
      <c r="AN120" s="5"/>
      <c r="AO120" s="4"/>
      <c r="AP120" s="4"/>
      <c r="AQ120" s="4"/>
      <c r="AR120" s="4"/>
      <c r="AS120" s="4"/>
      <c r="AT120" s="4"/>
      <c r="AU120" s="4"/>
      <c r="AV120" s="5">
        <f>AB120+AH120</f>
        <v>3024914.72</v>
      </c>
      <c r="AW120" s="5"/>
      <c r="AX120" s="5"/>
      <c r="AY120" s="5"/>
      <c r="AZ120" s="5"/>
      <c r="BA120" s="5"/>
      <c r="BB120" s="5">
        <f>(1911103+418534)*1+(89737+31392+6120+52862)*1.104*1.059</f>
        <v>2540211.254096</v>
      </c>
      <c r="BC120" s="5"/>
      <c r="BD120" s="5"/>
      <c r="BE120" s="5"/>
      <c r="BF120" s="5"/>
      <c r="BG120" s="5"/>
      <c r="BH120" s="5">
        <f>(321676+70769)*1+94194*1.104*1.059</f>
        <v>502570.59638400003</v>
      </c>
      <c r="BI120" s="5"/>
      <c r="BJ120" s="5"/>
      <c r="BK120" s="5"/>
      <c r="BL120" s="5"/>
      <c r="BM120" s="5"/>
      <c r="BN120" s="5"/>
      <c r="BO120" s="4"/>
      <c r="BP120" s="4"/>
      <c r="BQ120" s="4"/>
      <c r="BR120" s="4"/>
      <c r="BS120" s="4"/>
      <c r="BT120" s="4"/>
      <c r="BU120" s="4"/>
      <c r="BV120" s="5">
        <f>BB120+BH120</f>
        <v>3042781.85048</v>
      </c>
      <c r="BW120" s="5"/>
      <c r="BX120" s="5"/>
      <c r="BY120" s="5"/>
      <c r="BZ120" s="5"/>
      <c r="CA120" s="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</row>
    <row r="121" spans="1:106" ht="21.75" customHeight="1">
      <c r="A121" s="64">
        <v>3</v>
      </c>
      <c r="B121" s="64"/>
      <c r="C121" s="64"/>
      <c r="D121" s="64"/>
      <c r="E121" s="64"/>
      <c r="F121" s="116" t="s">
        <v>22</v>
      </c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5">
        <f>(2421068+529819)*1+(47310+69948+6120+116033)*1.104</f>
        <v>3215196.7439999999</v>
      </c>
      <c r="AC121" s="5"/>
      <c r="AD121" s="5"/>
      <c r="AE121" s="5"/>
      <c r="AF121" s="5"/>
      <c r="AG121" s="5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5">
        <f>AB121</f>
        <v>3215196.7439999999</v>
      </c>
      <c r="AW121" s="5"/>
      <c r="AX121" s="5"/>
      <c r="AY121" s="5"/>
      <c r="AZ121" s="5"/>
      <c r="BA121" s="5"/>
      <c r="BB121" s="5">
        <f>(2421068+529819)*1+(47310+69948+6120+116033)*1.104*1.059</f>
        <v>3230791.018896</v>
      </c>
      <c r="BC121" s="5"/>
      <c r="BD121" s="5"/>
      <c r="BE121" s="5"/>
      <c r="BF121" s="5"/>
      <c r="BG121" s="5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120">
        <f>BB121+BH121</f>
        <v>3230791.018896</v>
      </c>
      <c r="BW121" s="120"/>
      <c r="BX121" s="120"/>
      <c r="BY121" s="120"/>
      <c r="BZ121" s="120"/>
      <c r="CA121" s="120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</row>
    <row r="122" spans="1:106" ht="12.75" customHeight="1">
      <c r="A122" s="118"/>
      <c r="B122" s="118"/>
      <c r="C122" s="118"/>
      <c r="D122" s="118"/>
      <c r="E122" s="118"/>
      <c r="F122" s="85" t="s">
        <v>41</v>
      </c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4">
        <f>AB119+AB120+AB121</f>
        <v>5977899.2880000006</v>
      </c>
      <c r="AC122" s="84"/>
      <c r="AD122" s="84"/>
      <c r="AE122" s="84"/>
      <c r="AF122" s="84"/>
      <c r="AG122" s="84"/>
      <c r="AH122" s="84">
        <f>AH119+AH120+AH121</f>
        <v>496435.17599999998</v>
      </c>
      <c r="AI122" s="84"/>
      <c r="AJ122" s="84"/>
      <c r="AK122" s="84"/>
      <c r="AL122" s="84"/>
      <c r="AM122" s="84"/>
      <c r="AN122" s="84"/>
      <c r="AO122" s="85"/>
      <c r="AP122" s="85"/>
      <c r="AQ122" s="85"/>
      <c r="AR122" s="85"/>
      <c r="AS122" s="85"/>
      <c r="AT122" s="85"/>
      <c r="AU122" s="85"/>
      <c r="AV122" s="84">
        <f>SUM(AV119:AV121)</f>
        <v>6474334.4639999997</v>
      </c>
      <c r="AW122" s="84"/>
      <c r="AX122" s="84"/>
      <c r="AY122" s="84"/>
      <c r="AZ122" s="84"/>
      <c r="BA122" s="84"/>
      <c r="BB122" s="84">
        <f>SUM(BB119:BB121)</f>
        <v>6005225.272992</v>
      </c>
      <c r="BC122" s="84"/>
      <c r="BD122" s="84"/>
      <c r="BE122" s="84"/>
      <c r="BF122" s="84"/>
      <c r="BG122" s="84"/>
      <c r="BH122" s="84">
        <f>SUM(BH120:BH121)</f>
        <v>502570.59638400003</v>
      </c>
      <c r="BI122" s="84"/>
      <c r="BJ122" s="84"/>
      <c r="BK122" s="84"/>
      <c r="BL122" s="84"/>
      <c r="BM122" s="84"/>
      <c r="BN122" s="84"/>
      <c r="BO122" s="85"/>
      <c r="BP122" s="85"/>
      <c r="BQ122" s="85"/>
      <c r="BR122" s="85"/>
      <c r="BS122" s="85"/>
      <c r="BT122" s="85"/>
      <c r="BU122" s="85"/>
      <c r="BV122" s="120">
        <f>SUM(BV119:BV121)</f>
        <v>6507795.869376</v>
      </c>
      <c r="BW122" s="120"/>
      <c r="BX122" s="120"/>
      <c r="BY122" s="120"/>
      <c r="BZ122" s="120"/>
      <c r="CA122" s="120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</row>
    <row r="124" spans="1:106" ht="12.75" customHeight="1">
      <c r="A124" s="25"/>
      <c r="B124" s="26" t="s">
        <v>49</v>
      </c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5"/>
    </row>
    <row r="125" spans="1:106" ht="12.75" customHeight="1">
      <c r="A125" s="25"/>
      <c r="B125" s="25"/>
      <c r="C125" s="26" t="s">
        <v>195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</row>
    <row r="126" spans="1:106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33" t="s">
        <v>25</v>
      </c>
      <c r="CU126" s="33"/>
      <c r="CV126" s="33"/>
      <c r="CW126" s="33"/>
      <c r="CX126" s="33"/>
      <c r="CY126" s="25"/>
      <c r="CZ126" s="25"/>
      <c r="DA126" s="25"/>
      <c r="DB126" s="25"/>
    </row>
    <row r="127" spans="1:106" ht="12.75" customHeight="1">
      <c r="A127" s="92" t="s">
        <v>47</v>
      </c>
      <c r="B127" s="92"/>
      <c r="C127" s="92"/>
      <c r="D127" s="92"/>
      <c r="E127" s="92"/>
      <c r="F127" s="93" t="s">
        <v>50</v>
      </c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 t="s">
        <v>51</v>
      </c>
      <c r="AC127" s="93"/>
      <c r="AD127" s="93"/>
      <c r="AE127" s="93"/>
      <c r="AF127" s="93"/>
      <c r="AG127" s="93"/>
      <c r="AH127" s="93" t="s">
        <v>52</v>
      </c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4" t="s">
        <v>183</v>
      </c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132" t="s">
        <v>184</v>
      </c>
      <c r="BN127" s="132"/>
      <c r="BO127" s="132"/>
      <c r="BP127" s="132"/>
      <c r="BQ127" s="132"/>
      <c r="BR127" s="132"/>
      <c r="BS127" s="132"/>
      <c r="BT127" s="132"/>
      <c r="BU127" s="132"/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95" t="s">
        <v>185</v>
      </c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  <c r="CY127" s="95"/>
      <c r="CZ127" s="95"/>
      <c r="DA127" s="25"/>
      <c r="DB127" s="25"/>
    </row>
    <row r="128" spans="1:106" ht="21.75" customHeight="1">
      <c r="A128" s="104"/>
      <c r="B128" s="105"/>
      <c r="C128" s="105"/>
      <c r="D128" s="105"/>
      <c r="E128" s="106"/>
      <c r="F128" s="107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6"/>
      <c r="AB128" s="107"/>
      <c r="AC128" s="105"/>
      <c r="AD128" s="105"/>
      <c r="AE128" s="105"/>
      <c r="AF128" s="105"/>
      <c r="AG128" s="106"/>
      <c r="AH128" s="107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6"/>
      <c r="AS128" s="123" t="s">
        <v>53</v>
      </c>
      <c r="AT128" s="123"/>
      <c r="AU128" s="123"/>
      <c r="AV128" s="123"/>
      <c r="AW128" s="123"/>
      <c r="AX128" s="123"/>
      <c r="AY128" s="123"/>
      <c r="AZ128" s="123" t="s">
        <v>29</v>
      </c>
      <c r="BA128" s="123"/>
      <c r="BB128" s="123"/>
      <c r="BC128" s="123"/>
      <c r="BD128" s="123"/>
      <c r="BE128" s="123"/>
      <c r="BF128" s="123" t="s">
        <v>54</v>
      </c>
      <c r="BG128" s="123"/>
      <c r="BH128" s="123"/>
      <c r="BI128" s="123"/>
      <c r="BJ128" s="123"/>
      <c r="BK128" s="123"/>
      <c r="BL128" s="123"/>
      <c r="BM128" s="123" t="s">
        <v>53</v>
      </c>
      <c r="BN128" s="123"/>
      <c r="BO128" s="123"/>
      <c r="BP128" s="123"/>
      <c r="BQ128" s="123"/>
      <c r="BR128" s="123"/>
      <c r="BS128" s="123"/>
      <c r="BT128" s="123" t="s">
        <v>29</v>
      </c>
      <c r="BU128" s="123"/>
      <c r="BV128" s="123"/>
      <c r="BW128" s="123"/>
      <c r="BX128" s="123"/>
      <c r="BY128" s="123"/>
      <c r="BZ128" s="123" t="s">
        <v>55</v>
      </c>
      <c r="CA128" s="123"/>
      <c r="CB128" s="123"/>
      <c r="CC128" s="123"/>
      <c r="CD128" s="123"/>
      <c r="CE128" s="123"/>
      <c r="CF128" s="123"/>
      <c r="CG128" s="123" t="s">
        <v>53</v>
      </c>
      <c r="CH128" s="123"/>
      <c r="CI128" s="123"/>
      <c r="CJ128" s="123"/>
      <c r="CK128" s="123"/>
      <c r="CL128" s="123"/>
      <c r="CM128" s="123"/>
      <c r="CN128" s="123" t="s">
        <v>29</v>
      </c>
      <c r="CO128" s="123"/>
      <c r="CP128" s="123"/>
      <c r="CQ128" s="123"/>
      <c r="CR128" s="123"/>
      <c r="CS128" s="123"/>
      <c r="CT128" s="125" t="s">
        <v>33</v>
      </c>
      <c r="CU128" s="125"/>
      <c r="CV128" s="125"/>
      <c r="CW128" s="125"/>
      <c r="CX128" s="125"/>
      <c r="CY128" s="125"/>
      <c r="CZ128" s="125"/>
      <c r="DA128" s="25"/>
      <c r="DB128" s="25"/>
    </row>
    <row r="129" spans="1:106" ht="12.75" customHeight="1">
      <c r="A129" s="56">
        <v>1</v>
      </c>
      <c r="B129" s="56"/>
      <c r="C129" s="56"/>
      <c r="D129" s="56"/>
      <c r="E129" s="56"/>
      <c r="F129" s="57">
        <v>2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>
        <v>3</v>
      </c>
      <c r="AC129" s="57"/>
      <c r="AD129" s="57"/>
      <c r="AE129" s="57"/>
      <c r="AF129" s="57"/>
      <c r="AG129" s="57"/>
      <c r="AH129" s="57">
        <v>4</v>
      </c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>
        <v>5</v>
      </c>
      <c r="AT129" s="57"/>
      <c r="AU129" s="57"/>
      <c r="AV129" s="57"/>
      <c r="AW129" s="57"/>
      <c r="AX129" s="57"/>
      <c r="AY129" s="57"/>
      <c r="AZ129" s="57">
        <v>6</v>
      </c>
      <c r="BA129" s="57"/>
      <c r="BB129" s="57"/>
      <c r="BC129" s="57"/>
      <c r="BD129" s="57"/>
      <c r="BE129" s="57"/>
      <c r="BF129" s="57">
        <v>7</v>
      </c>
      <c r="BG129" s="57"/>
      <c r="BH129" s="57"/>
      <c r="BI129" s="57"/>
      <c r="BJ129" s="57"/>
      <c r="BK129" s="57"/>
      <c r="BL129" s="57"/>
      <c r="BM129" s="57">
        <v>8</v>
      </c>
      <c r="BN129" s="57"/>
      <c r="BO129" s="57"/>
      <c r="BP129" s="57"/>
      <c r="BQ129" s="57"/>
      <c r="BR129" s="57"/>
      <c r="BS129" s="57"/>
      <c r="BT129" s="57">
        <v>9</v>
      </c>
      <c r="BU129" s="57"/>
      <c r="BV129" s="57"/>
      <c r="BW129" s="57"/>
      <c r="BX129" s="57"/>
      <c r="BY129" s="57"/>
      <c r="BZ129" s="57">
        <v>10</v>
      </c>
      <c r="CA129" s="57"/>
      <c r="CB129" s="57"/>
      <c r="CC129" s="57"/>
      <c r="CD129" s="57"/>
      <c r="CE129" s="57"/>
      <c r="CF129" s="57"/>
      <c r="CG129" s="57">
        <v>11</v>
      </c>
      <c r="CH129" s="57"/>
      <c r="CI129" s="57"/>
      <c r="CJ129" s="57"/>
      <c r="CK129" s="57"/>
      <c r="CL129" s="57"/>
      <c r="CM129" s="57"/>
      <c r="CN129" s="57">
        <v>12</v>
      </c>
      <c r="CO129" s="57"/>
      <c r="CP129" s="57"/>
      <c r="CQ129" s="57"/>
      <c r="CR129" s="57"/>
      <c r="CS129" s="57"/>
      <c r="CT129" s="58">
        <v>13</v>
      </c>
      <c r="CU129" s="58"/>
      <c r="CV129" s="58"/>
      <c r="CW129" s="58"/>
      <c r="CX129" s="58"/>
      <c r="CY129" s="58"/>
      <c r="CZ129" s="58"/>
      <c r="DA129" s="25"/>
      <c r="DB129" s="25"/>
    </row>
    <row r="130" spans="1:106" s="135" customFormat="1" ht="12.75" customHeight="1">
      <c r="A130" s="133" t="s">
        <v>56</v>
      </c>
      <c r="B130" s="133"/>
      <c r="C130" s="133"/>
      <c r="D130" s="133"/>
      <c r="E130" s="133"/>
      <c r="F130" s="134" t="s">
        <v>20</v>
      </c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  <c r="CQ130" s="134"/>
      <c r="CR130" s="134"/>
      <c r="CS130" s="134"/>
      <c r="CT130" s="134"/>
      <c r="CU130" s="134"/>
      <c r="CV130" s="134"/>
      <c r="CW130" s="134"/>
      <c r="CX130" s="134"/>
      <c r="CY130" s="134"/>
      <c r="CZ130" s="134"/>
    </row>
    <row r="131" spans="1:106" ht="12.75" customHeight="1">
      <c r="A131" s="89"/>
      <c r="B131" s="89"/>
      <c r="C131" s="89"/>
      <c r="D131" s="89"/>
      <c r="E131" s="89"/>
      <c r="F131" s="136" t="s">
        <v>57</v>
      </c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/>
      <c r="BT131" s="136"/>
      <c r="BU131" s="136"/>
      <c r="BV131" s="136"/>
      <c r="BW131" s="136"/>
      <c r="BX131" s="136"/>
      <c r="BY131" s="136"/>
      <c r="BZ131" s="136"/>
      <c r="CA131" s="136"/>
      <c r="CB131" s="136"/>
      <c r="CC131" s="136"/>
      <c r="CD131" s="136"/>
      <c r="CE131" s="136"/>
      <c r="CF131" s="136"/>
      <c r="CG131" s="136"/>
      <c r="CH131" s="136"/>
      <c r="CI131" s="136"/>
      <c r="CJ131" s="136"/>
      <c r="CK131" s="136"/>
      <c r="CL131" s="136"/>
      <c r="CM131" s="136"/>
      <c r="CN131" s="136"/>
      <c r="CO131" s="136"/>
      <c r="CP131" s="136"/>
      <c r="CQ131" s="136"/>
      <c r="CR131" s="136"/>
      <c r="CS131" s="136"/>
      <c r="CT131" s="136"/>
      <c r="CU131" s="136"/>
      <c r="CV131" s="136"/>
      <c r="CW131" s="136"/>
      <c r="CX131" s="136"/>
      <c r="CY131" s="136"/>
      <c r="CZ131" s="136"/>
      <c r="DA131" s="25"/>
      <c r="DB131" s="25"/>
    </row>
    <row r="132" spans="1:106" ht="21" customHeight="1">
      <c r="A132" s="64">
        <v>1</v>
      </c>
      <c r="B132" s="64"/>
      <c r="C132" s="64"/>
      <c r="D132" s="64"/>
      <c r="E132" s="64"/>
      <c r="F132" s="116" t="s">
        <v>58</v>
      </c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89" t="s">
        <v>59</v>
      </c>
      <c r="AC132" s="89"/>
      <c r="AD132" s="89"/>
      <c r="AE132" s="89"/>
      <c r="AF132" s="89"/>
      <c r="AG132" s="89"/>
      <c r="AH132" s="137" t="s">
        <v>149</v>
      </c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138">
        <v>1</v>
      </c>
      <c r="AT132" s="138"/>
      <c r="AU132" s="138"/>
      <c r="AV132" s="138"/>
      <c r="AW132" s="138"/>
      <c r="AX132" s="138"/>
      <c r="AY132" s="138"/>
      <c r="AZ132" s="4"/>
      <c r="BA132" s="4"/>
      <c r="BB132" s="4"/>
      <c r="BC132" s="4"/>
      <c r="BD132" s="4"/>
      <c r="BE132" s="4"/>
      <c r="BF132" s="138">
        <f>AS132+AZ132</f>
        <v>1</v>
      </c>
      <c r="BG132" s="138"/>
      <c r="BH132" s="138"/>
      <c r="BI132" s="138"/>
      <c r="BJ132" s="138"/>
      <c r="BK132" s="138"/>
      <c r="BL132" s="138"/>
      <c r="BM132" s="138">
        <v>1</v>
      </c>
      <c r="BN132" s="138"/>
      <c r="BO132" s="138"/>
      <c r="BP132" s="138"/>
      <c r="BQ132" s="138"/>
      <c r="BR132" s="138"/>
      <c r="BS132" s="138"/>
      <c r="BT132" s="4"/>
      <c r="BU132" s="4"/>
      <c r="BV132" s="4"/>
      <c r="BW132" s="4"/>
      <c r="BX132" s="4"/>
      <c r="BY132" s="4"/>
      <c r="BZ132" s="138">
        <f>BM132+BT132</f>
        <v>1</v>
      </c>
      <c r="CA132" s="138"/>
      <c r="CB132" s="138"/>
      <c r="CC132" s="138"/>
      <c r="CD132" s="138"/>
      <c r="CE132" s="138"/>
      <c r="CF132" s="138"/>
      <c r="CG132" s="138">
        <v>1</v>
      </c>
      <c r="CH132" s="138"/>
      <c r="CI132" s="138"/>
      <c r="CJ132" s="138"/>
      <c r="CK132" s="138"/>
      <c r="CL132" s="138"/>
      <c r="CM132" s="138"/>
      <c r="CN132" s="4"/>
      <c r="CO132" s="4"/>
      <c r="CP132" s="4"/>
      <c r="CQ132" s="4"/>
      <c r="CR132" s="4"/>
      <c r="CS132" s="4"/>
      <c r="CT132" s="138">
        <f>CG132+CN132</f>
        <v>1</v>
      </c>
      <c r="CU132" s="138"/>
      <c r="CV132" s="138"/>
      <c r="CW132" s="138"/>
      <c r="CX132" s="138"/>
      <c r="CY132" s="138"/>
      <c r="CZ132" s="138"/>
      <c r="DA132" s="139"/>
      <c r="DB132" s="139"/>
    </row>
    <row r="133" spans="1:106" ht="12.75" customHeight="1">
      <c r="A133" s="89"/>
      <c r="B133" s="89"/>
      <c r="C133" s="89"/>
      <c r="D133" s="89"/>
      <c r="E133" s="89"/>
      <c r="F133" s="136" t="s">
        <v>60</v>
      </c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6"/>
      <c r="CC133" s="136"/>
      <c r="CD133" s="136"/>
      <c r="CE133" s="136"/>
      <c r="CF133" s="136"/>
      <c r="CG133" s="136"/>
      <c r="CH133" s="136"/>
      <c r="CI133" s="136"/>
      <c r="CJ133" s="136"/>
      <c r="CK133" s="136"/>
      <c r="CL133" s="136"/>
      <c r="CM133" s="136"/>
      <c r="CN133" s="136"/>
      <c r="CO133" s="136"/>
      <c r="CP133" s="136"/>
      <c r="CQ133" s="136"/>
      <c r="CR133" s="136"/>
      <c r="CS133" s="136"/>
      <c r="CT133" s="136"/>
      <c r="CU133" s="136"/>
      <c r="CV133" s="136"/>
      <c r="CW133" s="136"/>
      <c r="CX133" s="136"/>
      <c r="CY133" s="136"/>
      <c r="CZ133" s="136"/>
      <c r="DA133" s="139"/>
      <c r="DB133" s="139"/>
    </row>
    <row r="134" spans="1:106" ht="32.4" customHeight="1">
      <c r="A134" s="64">
        <v>1</v>
      </c>
      <c r="B134" s="64"/>
      <c r="C134" s="64"/>
      <c r="D134" s="64"/>
      <c r="E134" s="64"/>
      <c r="F134" s="116" t="s">
        <v>61</v>
      </c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89" t="s">
        <v>59</v>
      </c>
      <c r="AC134" s="89"/>
      <c r="AD134" s="89"/>
      <c r="AE134" s="89"/>
      <c r="AF134" s="89"/>
      <c r="AG134" s="89"/>
      <c r="AH134" s="137" t="s">
        <v>157</v>
      </c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138">
        <v>13</v>
      </c>
      <c r="AT134" s="138"/>
      <c r="AU134" s="138"/>
      <c r="AV134" s="138"/>
      <c r="AW134" s="138"/>
      <c r="AX134" s="138"/>
      <c r="AY134" s="138"/>
      <c r="AZ134" s="4"/>
      <c r="BA134" s="4"/>
      <c r="BB134" s="4"/>
      <c r="BC134" s="4"/>
      <c r="BD134" s="4"/>
      <c r="BE134" s="4"/>
      <c r="BF134" s="138">
        <f>AS134+AZ134</f>
        <v>13</v>
      </c>
      <c r="BG134" s="138"/>
      <c r="BH134" s="138"/>
      <c r="BI134" s="138"/>
      <c r="BJ134" s="138"/>
      <c r="BK134" s="138"/>
      <c r="BL134" s="138"/>
      <c r="BM134" s="138">
        <v>11</v>
      </c>
      <c r="BN134" s="138"/>
      <c r="BO134" s="138"/>
      <c r="BP134" s="138"/>
      <c r="BQ134" s="138"/>
      <c r="BR134" s="138"/>
      <c r="BS134" s="138"/>
      <c r="BT134" s="4"/>
      <c r="BU134" s="4"/>
      <c r="BV134" s="4"/>
      <c r="BW134" s="4"/>
      <c r="BX134" s="4"/>
      <c r="BY134" s="4"/>
      <c r="BZ134" s="138">
        <f>BM134+BT134</f>
        <v>11</v>
      </c>
      <c r="CA134" s="138"/>
      <c r="CB134" s="138"/>
      <c r="CC134" s="138"/>
      <c r="CD134" s="138"/>
      <c r="CE134" s="138"/>
      <c r="CF134" s="138"/>
      <c r="CG134" s="138">
        <v>10</v>
      </c>
      <c r="CH134" s="138"/>
      <c r="CI134" s="138"/>
      <c r="CJ134" s="138"/>
      <c r="CK134" s="138"/>
      <c r="CL134" s="138"/>
      <c r="CM134" s="138"/>
      <c r="CN134" s="4"/>
      <c r="CO134" s="4"/>
      <c r="CP134" s="4"/>
      <c r="CQ134" s="4"/>
      <c r="CR134" s="4"/>
      <c r="CS134" s="4"/>
      <c r="CT134" s="138">
        <f>CG134</f>
        <v>10</v>
      </c>
      <c r="CU134" s="138"/>
      <c r="CV134" s="138"/>
      <c r="CW134" s="138"/>
      <c r="CX134" s="138"/>
      <c r="CY134" s="138"/>
      <c r="CZ134" s="138"/>
      <c r="DA134" s="139"/>
      <c r="DB134" s="139"/>
    </row>
    <row r="135" spans="1:106" ht="46.2" customHeight="1">
      <c r="A135" s="64">
        <v>2</v>
      </c>
      <c r="B135" s="64"/>
      <c r="C135" s="64"/>
      <c r="D135" s="64"/>
      <c r="E135" s="64"/>
      <c r="F135" s="131" t="s">
        <v>65</v>
      </c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89" t="s">
        <v>59</v>
      </c>
      <c r="AC135" s="89"/>
      <c r="AD135" s="89"/>
      <c r="AE135" s="89"/>
      <c r="AF135" s="89"/>
      <c r="AG135" s="89"/>
      <c r="AH135" s="137" t="s">
        <v>158</v>
      </c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5">
        <v>9</v>
      </c>
      <c r="AT135" s="5"/>
      <c r="AU135" s="5"/>
      <c r="AV135" s="5"/>
      <c r="AW135" s="5"/>
      <c r="AX135" s="5"/>
      <c r="AY135" s="5"/>
      <c r="AZ135" s="4"/>
      <c r="BA135" s="4"/>
      <c r="BB135" s="4"/>
      <c r="BC135" s="4"/>
      <c r="BD135" s="4"/>
      <c r="BE135" s="4"/>
      <c r="BF135" s="138">
        <f>AS135+AZ135</f>
        <v>9</v>
      </c>
      <c r="BG135" s="138"/>
      <c r="BH135" s="138"/>
      <c r="BI135" s="138"/>
      <c r="BJ135" s="138"/>
      <c r="BK135" s="138"/>
      <c r="BL135" s="138"/>
      <c r="BM135" s="5">
        <v>9</v>
      </c>
      <c r="BN135" s="5"/>
      <c r="BO135" s="5"/>
      <c r="BP135" s="5"/>
      <c r="BQ135" s="5"/>
      <c r="BR135" s="5"/>
      <c r="BS135" s="5"/>
      <c r="BT135" s="4"/>
      <c r="BU135" s="4"/>
      <c r="BV135" s="4"/>
      <c r="BW135" s="4"/>
      <c r="BX135" s="4"/>
      <c r="BY135" s="4"/>
      <c r="BZ135" s="138">
        <f>BM135+BT135</f>
        <v>9</v>
      </c>
      <c r="CA135" s="138"/>
      <c r="CB135" s="138"/>
      <c r="CC135" s="138"/>
      <c r="CD135" s="138"/>
      <c r="CE135" s="138"/>
      <c r="CF135" s="138"/>
      <c r="CG135" s="138">
        <v>8</v>
      </c>
      <c r="CH135" s="138"/>
      <c r="CI135" s="138"/>
      <c r="CJ135" s="138"/>
      <c r="CK135" s="138"/>
      <c r="CL135" s="138"/>
      <c r="CM135" s="138"/>
      <c r="CN135" s="138"/>
      <c r="CO135" s="138"/>
      <c r="CP135" s="138"/>
      <c r="CQ135" s="138"/>
      <c r="CR135" s="138"/>
      <c r="CS135" s="138"/>
      <c r="CT135" s="138">
        <f>CG135</f>
        <v>8</v>
      </c>
      <c r="CU135" s="138"/>
      <c r="CV135" s="138"/>
      <c r="CW135" s="138"/>
      <c r="CX135" s="138"/>
      <c r="CY135" s="138"/>
      <c r="CZ135" s="138"/>
      <c r="DA135" s="139"/>
      <c r="DB135" s="139"/>
    </row>
    <row r="136" spans="1:106" ht="21.75" customHeight="1">
      <c r="A136" s="64">
        <v>3</v>
      </c>
      <c r="B136" s="64"/>
      <c r="C136" s="64"/>
      <c r="D136" s="64"/>
      <c r="E136" s="64"/>
      <c r="F136" s="131" t="s">
        <v>67</v>
      </c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89" t="s">
        <v>63</v>
      </c>
      <c r="AC136" s="89"/>
      <c r="AD136" s="89"/>
      <c r="AE136" s="89"/>
      <c r="AF136" s="89"/>
      <c r="AG136" s="89"/>
      <c r="AH136" s="137" t="s">
        <v>159</v>
      </c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138">
        <v>3040</v>
      </c>
      <c r="AT136" s="138"/>
      <c r="AU136" s="138"/>
      <c r="AV136" s="138"/>
      <c r="AW136" s="138"/>
      <c r="AX136" s="138"/>
      <c r="AY136" s="138"/>
      <c r="AZ136" s="4"/>
      <c r="BA136" s="4"/>
      <c r="BB136" s="4"/>
      <c r="BC136" s="4"/>
      <c r="BD136" s="4"/>
      <c r="BE136" s="4"/>
      <c r="BF136" s="138">
        <f>AS136</f>
        <v>3040</v>
      </c>
      <c r="BG136" s="138"/>
      <c r="BH136" s="138"/>
      <c r="BI136" s="138"/>
      <c r="BJ136" s="138"/>
      <c r="BK136" s="138"/>
      <c r="BL136" s="138"/>
      <c r="BM136" s="140">
        <v>5244.2</v>
      </c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  <c r="BY136" s="140"/>
      <c r="BZ136" s="140">
        <f>BM136+BT136</f>
        <v>5244.2</v>
      </c>
      <c r="CA136" s="140"/>
      <c r="CB136" s="140"/>
      <c r="CC136" s="140"/>
      <c r="CD136" s="140"/>
      <c r="CE136" s="140"/>
      <c r="CF136" s="140"/>
      <c r="CG136" s="140">
        <v>4092.8</v>
      </c>
      <c r="CH136" s="140"/>
      <c r="CI136" s="140"/>
      <c r="CJ136" s="140"/>
      <c r="CK136" s="140"/>
      <c r="CL136" s="140"/>
      <c r="CM136" s="140"/>
      <c r="CN136" s="140"/>
      <c r="CO136" s="140"/>
      <c r="CP136" s="140"/>
      <c r="CQ136" s="140"/>
      <c r="CR136" s="140"/>
      <c r="CS136" s="140"/>
      <c r="CT136" s="140">
        <f>CG136</f>
        <v>4092.8</v>
      </c>
      <c r="CU136" s="140"/>
      <c r="CV136" s="140"/>
      <c r="CW136" s="140"/>
      <c r="CX136" s="140"/>
      <c r="CY136" s="140"/>
      <c r="CZ136" s="140"/>
      <c r="DA136" s="139"/>
      <c r="DB136" s="139"/>
    </row>
    <row r="137" spans="1:106" ht="29.4" customHeight="1">
      <c r="A137" s="64">
        <v>4</v>
      </c>
      <c r="B137" s="64"/>
      <c r="C137" s="64"/>
      <c r="D137" s="64"/>
      <c r="E137" s="64"/>
      <c r="F137" s="131" t="s">
        <v>62</v>
      </c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89" t="s">
        <v>63</v>
      </c>
      <c r="AC137" s="89"/>
      <c r="AD137" s="89"/>
      <c r="AE137" s="89"/>
      <c r="AF137" s="89"/>
      <c r="AG137" s="89"/>
      <c r="AH137" s="137" t="s">
        <v>157</v>
      </c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3">
        <v>91859.5</v>
      </c>
      <c r="AT137" s="3"/>
      <c r="AU137" s="3"/>
      <c r="AV137" s="3"/>
      <c r="AW137" s="3"/>
      <c r="AX137" s="3"/>
      <c r="AY137" s="3"/>
      <c r="AZ137" s="4"/>
      <c r="BA137" s="4"/>
      <c r="BB137" s="4"/>
      <c r="BC137" s="4"/>
      <c r="BD137" s="4"/>
      <c r="BE137" s="4"/>
      <c r="BF137" s="3">
        <f>AS137</f>
        <v>91859.5</v>
      </c>
      <c r="BG137" s="3"/>
      <c r="BH137" s="3"/>
      <c r="BI137" s="3"/>
      <c r="BJ137" s="3"/>
      <c r="BK137" s="3"/>
      <c r="BL137" s="3"/>
      <c r="BM137" s="3">
        <v>91301.7</v>
      </c>
      <c r="BN137" s="3"/>
      <c r="BO137" s="3"/>
      <c r="BP137" s="3"/>
      <c r="BQ137" s="3"/>
      <c r="BR137" s="3"/>
      <c r="BS137" s="3"/>
      <c r="BT137" s="4"/>
      <c r="BU137" s="4"/>
      <c r="BV137" s="4"/>
      <c r="BW137" s="4"/>
      <c r="BX137" s="4"/>
      <c r="BY137" s="4"/>
      <c r="BZ137" s="140">
        <f>BM137+BT137</f>
        <v>91301.7</v>
      </c>
      <c r="CA137" s="140"/>
      <c r="CB137" s="140"/>
      <c r="CC137" s="140"/>
      <c r="CD137" s="140"/>
      <c r="CE137" s="140"/>
      <c r="CF137" s="140"/>
      <c r="CG137" s="3">
        <v>91301.7</v>
      </c>
      <c r="CH137" s="3"/>
      <c r="CI137" s="3"/>
      <c r="CJ137" s="3"/>
      <c r="CK137" s="3"/>
      <c r="CL137" s="3"/>
      <c r="CM137" s="3"/>
      <c r="CN137" s="4"/>
      <c r="CO137" s="4"/>
      <c r="CP137" s="4"/>
      <c r="CQ137" s="4"/>
      <c r="CR137" s="4"/>
      <c r="CS137" s="4"/>
      <c r="CT137" s="3">
        <f>CG137</f>
        <v>91301.7</v>
      </c>
      <c r="CU137" s="3"/>
      <c r="CV137" s="3"/>
      <c r="CW137" s="3"/>
      <c r="CX137" s="3"/>
      <c r="CY137" s="3"/>
      <c r="CZ137" s="3"/>
      <c r="DA137" s="139"/>
      <c r="DB137" s="139"/>
    </row>
    <row r="138" spans="1:106" ht="12.75" customHeight="1">
      <c r="A138" s="89"/>
      <c r="B138" s="89"/>
      <c r="C138" s="89"/>
      <c r="D138" s="89"/>
      <c r="E138" s="89"/>
      <c r="F138" s="136" t="s">
        <v>68</v>
      </c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/>
      <c r="BS138" s="136"/>
      <c r="BT138" s="136"/>
      <c r="BU138" s="136"/>
      <c r="BV138" s="136"/>
      <c r="BW138" s="136"/>
      <c r="BX138" s="136"/>
      <c r="BY138" s="136"/>
      <c r="BZ138" s="136"/>
      <c r="CA138" s="136"/>
      <c r="CB138" s="136"/>
      <c r="CC138" s="136"/>
      <c r="CD138" s="136"/>
      <c r="CE138" s="136"/>
      <c r="CF138" s="136"/>
      <c r="CG138" s="136"/>
      <c r="CH138" s="136"/>
      <c r="CI138" s="136"/>
      <c r="CJ138" s="136"/>
      <c r="CK138" s="136"/>
      <c r="CL138" s="136"/>
      <c r="CM138" s="136"/>
      <c r="CN138" s="136"/>
      <c r="CO138" s="136"/>
      <c r="CP138" s="136"/>
      <c r="CQ138" s="136"/>
      <c r="CR138" s="136"/>
      <c r="CS138" s="136"/>
      <c r="CT138" s="136"/>
      <c r="CU138" s="136"/>
      <c r="CV138" s="136"/>
      <c r="CW138" s="136"/>
      <c r="CX138" s="136"/>
      <c r="CY138" s="136"/>
      <c r="CZ138" s="136"/>
      <c r="DA138" s="139"/>
      <c r="DB138" s="139"/>
    </row>
    <row r="139" spans="1:106" ht="22.2" customHeight="1">
      <c r="A139" s="64">
        <v>1</v>
      </c>
      <c r="B139" s="64"/>
      <c r="C139" s="64"/>
      <c r="D139" s="64"/>
      <c r="E139" s="64"/>
      <c r="F139" s="116" t="s">
        <v>69</v>
      </c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89" t="s">
        <v>70</v>
      </c>
      <c r="AC139" s="89"/>
      <c r="AD139" s="89"/>
      <c r="AE139" s="89"/>
      <c r="AF139" s="89"/>
      <c r="AG139" s="89"/>
      <c r="AH139" s="89" t="s">
        <v>71</v>
      </c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138">
        <f>AB107/AS136</f>
        <v>50.960855263157896</v>
      </c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>
        <f>AS139</f>
        <v>50.960855263157896</v>
      </c>
      <c r="BG139" s="138"/>
      <c r="BH139" s="138"/>
      <c r="BI139" s="138"/>
      <c r="BJ139" s="138"/>
      <c r="BK139" s="138"/>
      <c r="BL139" s="138"/>
      <c r="BM139" s="140">
        <f>BB107/BM136</f>
        <v>43.705617634720262</v>
      </c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  <c r="BY139" s="140"/>
      <c r="BZ139" s="140">
        <f>BM139</f>
        <v>43.705617634720262</v>
      </c>
      <c r="CA139" s="140"/>
      <c r="CB139" s="140"/>
      <c r="CC139" s="140"/>
      <c r="CD139" s="140"/>
      <c r="CE139" s="140"/>
      <c r="CF139" s="140"/>
      <c r="CG139" s="140">
        <f>CB107/CG136</f>
        <v>57.228059030492567</v>
      </c>
      <c r="CH139" s="140"/>
      <c r="CI139" s="140"/>
      <c r="CJ139" s="140"/>
      <c r="CK139" s="140"/>
      <c r="CL139" s="140"/>
      <c r="CM139" s="140"/>
      <c r="CN139" s="140"/>
      <c r="CO139" s="140"/>
      <c r="CP139" s="140"/>
      <c r="CQ139" s="140"/>
      <c r="CR139" s="140"/>
      <c r="CS139" s="140"/>
      <c r="CT139" s="140">
        <f>CV107/CT136</f>
        <v>57.228059030492567</v>
      </c>
      <c r="CU139" s="140"/>
      <c r="CV139" s="140"/>
      <c r="CW139" s="140"/>
      <c r="CX139" s="140"/>
      <c r="CY139" s="140"/>
      <c r="CZ139" s="140"/>
      <c r="DA139" s="139"/>
      <c r="DB139" s="139"/>
    </row>
    <row r="140" spans="1:106" s="135" customFormat="1" ht="12.75" customHeight="1">
      <c r="A140" s="133" t="s">
        <v>72</v>
      </c>
      <c r="B140" s="133"/>
      <c r="C140" s="133"/>
      <c r="D140" s="133"/>
      <c r="E140" s="133"/>
      <c r="F140" s="134" t="s">
        <v>21</v>
      </c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</row>
    <row r="141" spans="1:106" ht="12.75" customHeight="1">
      <c r="A141" s="89"/>
      <c r="B141" s="89"/>
      <c r="C141" s="89"/>
      <c r="D141" s="89"/>
      <c r="E141" s="89"/>
      <c r="F141" s="136" t="s">
        <v>57</v>
      </c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136"/>
      <c r="CR141" s="136"/>
      <c r="CS141" s="136"/>
      <c r="CT141" s="136"/>
      <c r="CU141" s="136"/>
      <c r="CV141" s="136"/>
      <c r="CW141" s="136"/>
      <c r="CX141" s="136"/>
      <c r="CY141" s="136"/>
      <c r="CZ141" s="136"/>
      <c r="DA141" s="139"/>
      <c r="DB141" s="139"/>
    </row>
    <row r="142" spans="1:106" ht="44.4" customHeight="1">
      <c r="A142" s="64">
        <v>1</v>
      </c>
      <c r="B142" s="64"/>
      <c r="C142" s="64"/>
      <c r="D142" s="64"/>
      <c r="E142" s="64"/>
      <c r="F142" s="116" t="s">
        <v>73</v>
      </c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89" t="s">
        <v>59</v>
      </c>
      <c r="AC142" s="89"/>
      <c r="AD142" s="89"/>
      <c r="AE142" s="89"/>
      <c r="AF142" s="89"/>
      <c r="AG142" s="89"/>
      <c r="AH142" s="137" t="s">
        <v>150</v>
      </c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138">
        <v>1</v>
      </c>
      <c r="AT142" s="138"/>
      <c r="AU142" s="138"/>
      <c r="AV142" s="138"/>
      <c r="AW142" s="138"/>
      <c r="AX142" s="138"/>
      <c r="AY142" s="138"/>
      <c r="AZ142" s="4"/>
      <c r="BA142" s="4"/>
      <c r="BB142" s="4"/>
      <c r="BC142" s="4"/>
      <c r="BD142" s="4"/>
      <c r="BE142" s="4"/>
      <c r="BF142" s="138">
        <v>1</v>
      </c>
      <c r="BG142" s="138"/>
      <c r="BH142" s="138"/>
      <c r="BI142" s="138"/>
      <c r="BJ142" s="138"/>
      <c r="BK142" s="138"/>
      <c r="BL142" s="138"/>
      <c r="BM142" s="138">
        <v>1</v>
      </c>
      <c r="BN142" s="138"/>
      <c r="BO142" s="138"/>
      <c r="BP142" s="138"/>
      <c r="BQ142" s="138"/>
      <c r="BR142" s="138"/>
      <c r="BS142" s="138"/>
      <c r="BT142" s="4"/>
      <c r="BU142" s="4"/>
      <c r="BV142" s="4"/>
      <c r="BW142" s="4"/>
      <c r="BX142" s="4"/>
      <c r="BY142" s="4"/>
      <c r="BZ142" s="138">
        <v>1</v>
      </c>
      <c r="CA142" s="138"/>
      <c r="CB142" s="138"/>
      <c r="CC142" s="138"/>
      <c r="CD142" s="138"/>
      <c r="CE142" s="138"/>
      <c r="CF142" s="138"/>
      <c r="CG142" s="138">
        <v>1</v>
      </c>
      <c r="CH142" s="138"/>
      <c r="CI142" s="138"/>
      <c r="CJ142" s="138"/>
      <c r="CK142" s="138"/>
      <c r="CL142" s="138"/>
      <c r="CM142" s="138"/>
      <c r="CN142" s="4"/>
      <c r="CO142" s="4"/>
      <c r="CP142" s="4"/>
      <c r="CQ142" s="4"/>
      <c r="CR142" s="4"/>
      <c r="CS142" s="4"/>
      <c r="CT142" s="138">
        <v>1</v>
      </c>
      <c r="CU142" s="138"/>
      <c r="CV142" s="138"/>
      <c r="CW142" s="138"/>
      <c r="CX142" s="138"/>
      <c r="CY142" s="138"/>
      <c r="CZ142" s="138"/>
      <c r="DA142" s="139"/>
      <c r="DB142" s="139"/>
    </row>
    <row r="143" spans="1:106" ht="18.600000000000001" customHeight="1">
      <c r="A143" s="64">
        <v>2</v>
      </c>
      <c r="B143" s="64"/>
      <c r="C143" s="64"/>
      <c r="D143" s="64"/>
      <c r="E143" s="64"/>
      <c r="F143" s="116" t="s">
        <v>58</v>
      </c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89" t="s">
        <v>59</v>
      </c>
      <c r="AC143" s="89"/>
      <c r="AD143" s="89"/>
      <c r="AE143" s="89"/>
      <c r="AF143" s="89"/>
      <c r="AG143" s="89"/>
      <c r="AH143" s="137" t="s">
        <v>149</v>
      </c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138">
        <v>9</v>
      </c>
      <c r="AT143" s="138"/>
      <c r="AU143" s="138"/>
      <c r="AV143" s="138"/>
      <c r="AW143" s="138"/>
      <c r="AX143" s="138"/>
      <c r="AY143" s="138"/>
      <c r="AZ143" s="4"/>
      <c r="BA143" s="4"/>
      <c r="BB143" s="4"/>
      <c r="BC143" s="4"/>
      <c r="BD143" s="4"/>
      <c r="BE143" s="4"/>
      <c r="BF143" s="138">
        <v>9</v>
      </c>
      <c r="BG143" s="138"/>
      <c r="BH143" s="138"/>
      <c r="BI143" s="138"/>
      <c r="BJ143" s="138"/>
      <c r="BK143" s="138"/>
      <c r="BL143" s="138"/>
      <c r="BM143" s="138">
        <v>9</v>
      </c>
      <c r="BN143" s="138"/>
      <c r="BO143" s="138"/>
      <c r="BP143" s="138"/>
      <c r="BQ143" s="138"/>
      <c r="BR143" s="138"/>
      <c r="BS143" s="138"/>
      <c r="BT143" s="4"/>
      <c r="BU143" s="4"/>
      <c r="BV143" s="4"/>
      <c r="BW143" s="4"/>
      <c r="BX143" s="4"/>
      <c r="BY143" s="4"/>
      <c r="BZ143" s="138">
        <v>9</v>
      </c>
      <c r="CA143" s="138"/>
      <c r="CB143" s="138"/>
      <c r="CC143" s="138"/>
      <c r="CD143" s="138"/>
      <c r="CE143" s="138"/>
      <c r="CF143" s="138"/>
      <c r="CG143" s="138">
        <v>9</v>
      </c>
      <c r="CH143" s="138"/>
      <c r="CI143" s="138"/>
      <c r="CJ143" s="138"/>
      <c r="CK143" s="138"/>
      <c r="CL143" s="138"/>
      <c r="CM143" s="138"/>
      <c r="CN143" s="4"/>
      <c r="CO143" s="4"/>
      <c r="CP143" s="4"/>
      <c r="CQ143" s="4"/>
      <c r="CR143" s="4"/>
      <c r="CS143" s="4"/>
      <c r="CT143" s="138">
        <v>9</v>
      </c>
      <c r="CU143" s="138"/>
      <c r="CV143" s="138"/>
      <c r="CW143" s="138"/>
      <c r="CX143" s="138"/>
      <c r="CY143" s="138"/>
      <c r="CZ143" s="138"/>
      <c r="DA143" s="139"/>
      <c r="DB143" s="139"/>
    </row>
    <row r="144" spans="1:106" ht="25.2" customHeight="1">
      <c r="A144" s="64">
        <v>3</v>
      </c>
      <c r="B144" s="64"/>
      <c r="C144" s="64"/>
      <c r="D144" s="64"/>
      <c r="E144" s="64"/>
      <c r="F144" s="141" t="s">
        <v>151</v>
      </c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89" t="s">
        <v>59</v>
      </c>
      <c r="AC144" s="89"/>
      <c r="AD144" s="89"/>
      <c r="AE144" s="89"/>
      <c r="AF144" s="89"/>
      <c r="AG144" s="89"/>
      <c r="AH144" s="142" t="s">
        <v>152</v>
      </c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38">
        <v>7</v>
      </c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>
        <f>AS144</f>
        <v>7</v>
      </c>
      <c r="BG144" s="138"/>
      <c r="BH144" s="138"/>
      <c r="BI144" s="138"/>
      <c r="BJ144" s="138"/>
      <c r="BK144" s="138"/>
      <c r="BL144" s="138"/>
      <c r="BM144" s="138">
        <v>7</v>
      </c>
      <c r="BN144" s="138"/>
      <c r="BO144" s="138"/>
      <c r="BP144" s="138"/>
      <c r="BQ144" s="138"/>
      <c r="BR144" s="138"/>
      <c r="BS144" s="138"/>
      <c r="BT144" s="4"/>
      <c r="BU144" s="4"/>
      <c r="BV144" s="4"/>
      <c r="BW144" s="4"/>
      <c r="BX144" s="4"/>
      <c r="BY144" s="4"/>
      <c r="BZ144" s="138">
        <v>7</v>
      </c>
      <c r="CA144" s="138"/>
      <c r="CB144" s="138"/>
      <c r="CC144" s="138"/>
      <c r="CD144" s="138"/>
      <c r="CE144" s="138"/>
      <c r="CF144" s="138"/>
      <c r="CG144" s="138">
        <v>7</v>
      </c>
      <c r="CH144" s="138"/>
      <c r="CI144" s="138"/>
      <c r="CJ144" s="138"/>
      <c r="CK144" s="138"/>
      <c r="CL144" s="138"/>
      <c r="CM144" s="138"/>
      <c r="CN144" s="4"/>
      <c r="CO144" s="4"/>
      <c r="CP144" s="4"/>
      <c r="CQ144" s="4"/>
      <c r="CR144" s="4"/>
      <c r="CS144" s="4"/>
      <c r="CT144" s="138">
        <v>7</v>
      </c>
      <c r="CU144" s="138"/>
      <c r="CV144" s="138"/>
      <c r="CW144" s="138"/>
      <c r="CX144" s="138"/>
      <c r="CY144" s="138"/>
      <c r="CZ144" s="138"/>
      <c r="DA144" s="139"/>
      <c r="DB144" s="139"/>
    </row>
    <row r="145" spans="1:106" ht="12.75" customHeight="1">
      <c r="A145" s="89"/>
      <c r="B145" s="89"/>
      <c r="C145" s="89"/>
      <c r="D145" s="89"/>
      <c r="E145" s="89"/>
      <c r="F145" s="136" t="s">
        <v>60</v>
      </c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136"/>
      <c r="CR145" s="136"/>
      <c r="CS145" s="136"/>
      <c r="CT145" s="136"/>
      <c r="CU145" s="136"/>
      <c r="CV145" s="136"/>
      <c r="CW145" s="136"/>
      <c r="CX145" s="136"/>
      <c r="CY145" s="136"/>
      <c r="CZ145" s="136"/>
      <c r="DA145" s="139"/>
      <c r="DB145" s="139"/>
    </row>
    <row r="146" spans="1:106" ht="38.4" customHeight="1">
      <c r="A146" s="64">
        <v>1</v>
      </c>
      <c r="B146" s="64"/>
      <c r="C146" s="64"/>
      <c r="D146" s="64"/>
      <c r="E146" s="64"/>
      <c r="F146" s="131" t="s">
        <v>161</v>
      </c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89" t="s">
        <v>59</v>
      </c>
      <c r="AC146" s="89"/>
      <c r="AD146" s="89"/>
      <c r="AE146" s="89"/>
      <c r="AF146" s="89"/>
      <c r="AG146" s="89"/>
      <c r="AH146" s="137" t="s">
        <v>78</v>
      </c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138">
        <v>795</v>
      </c>
      <c r="AT146" s="138"/>
      <c r="AU146" s="138"/>
      <c r="AV146" s="138"/>
      <c r="AW146" s="138"/>
      <c r="AX146" s="138"/>
      <c r="AY146" s="138"/>
      <c r="AZ146" s="4"/>
      <c r="BA146" s="4"/>
      <c r="BB146" s="4"/>
      <c r="BC146" s="4"/>
      <c r="BD146" s="4"/>
      <c r="BE146" s="4"/>
      <c r="BF146" s="138">
        <f>AS146</f>
        <v>795</v>
      </c>
      <c r="BG146" s="138"/>
      <c r="BH146" s="138"/>
      <c r="BI146" s="138"/>
      <c r="BJ146" s="138"/>
      <c r="BK146" s="138"/>
      <c r="BL146" s="138"/>
      <c r="BM146" s="138">
        <v>776</v>
      </c>
      <c r="BN146" s="138"/>
      <c r="BO146" s="138"/>
      <c r="BP146" s="138"/>
      <c r="BQ146" s="138"/>
      <c r="BR146" s="138"/>
      <c r="BS146" s="138"/>
      <c r="BT146" s="4"/>
      <c r="BU146" s="4"/>
      <c r="BV146" s="4"/>
      <c r="BW146" s="4"/>
      <c r="BX146" s="4"/>
      <c r="BY146" s="4"/>
      <c r="BZ146" s="138">
        <f>BM146</f>
        <v>776</v>
      </c>
      <c r="CA146" s="138"/>
      <c r="CB146" s="138"/>
      <c r="CC146" s="138"/>
      <c r="CD146" s="138"/>
      <c r="CE146" s="138"/>
      <c r="CF146" s="138"/>
      <c r="CG146" s="138">
        <v>724</v>
      </c>
      <c r="CH146" s="138"/>
      <c r="CI146" s="138"/>
      <c r="CJ146" s="138"/>
      <c r="CK146" s="138"/>
      <c r="CL146" s="138"/>
      <c r="CM146" s="138"/>
      <c r="CN146" s="4"/>
      <c r="CO146" s="4"/>
      <c r="CP146" s="4"/>
      <c r="CQ146" s="4"/>
      <c r="CR146" s="4"/>
      <c r="CS146" s="4"/>
      <c r="CT146" s="138">
        <f>CG146</f>
        <v>724</v>
      </c>
      <c r="CU146" s="138"/>
      <c r="CV146" s="138"/>
      <c r="CW146" s="138"/>
      <c r="CX146" s="138"/>
      <c r="CY146" s="138"/>
      <c r="CZ146" s="138"/>
      <c r="DA146" s="139"/>
      <c r="DB146" s="139"/>
    </row>
    <row r="147" spans="1:106" ht="42.6" customHeight="1">
      <c r="A147" s="64">
        <v>2</v>
      </c>
      <c r="B147" s="64"/>
      <c r="C147" s="64"/>
      <c r="D147" s="64"/>
      <c r="E147" s="64"/>
      <c r="F147" s="131" t="s">
        <v>162</v>
      </c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89" t="s">
        <v>59</v>
      </c>
      <c r="AC147" s="89"/>
      <c r="AD147" s="89"/>
      <c r="AE147" s="89"/>
      <c r="AF147" s="89"/>
      <c r="AG147" s="89"/>
      <c r="AH147" s="137" t="s">
        <v>150</v>
      </c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138">
        <v>15</v>
      </c>
      <c r="AT147" s="138"/>
      <c r="AU147" s="138"/>
      <c r="AV147" s="138"/>
      <c r="AW147" s="138"/>
      <c r="AX147" s="138"/>
      <c r="AY147" s="138"/>
      <c r="AZ147" s="4"/>
      <c r="BA147" s="4"/>
      <c r="BB147" s="4"/>
      <c r="BC147" s="4"/>
      <c r="BD147" s="4"/>
      <c r="BE147" s="4"/>
      <c r="BF147" s="138">
        <f>AS147</f>
        <v>15</v>
      </c>
      <c r="BG147" s="138"/>
      <c r="BH147" s="138"/>
      <c r="BI147" s="138"/>
      <c r="BJ147" s="138"/>
      <c r="BK147" s="138"/>
      <c r="BL147" s="138"/>
      <c r="BM147" s="138">
        <v>13</v>
      </c>
      <c r="BN147" s="138"/>
      <c r="BO147" s="138"/>
      <c r="BP147" s="138"/>
      <c r="BQ147" s="138"/>
      <c r="BR147" s="138"/>
      <c r="BS147" s="138"/>
      <c r="BT147" s="4"/>
      <c r="BU147" s="4"/>
      <c r="BV147" s="4"/>
      <c r="BW147" s="4"/>
      <c r="BX147" s="4"/>
      <c r="BY147" s="4"/>
      <c r="BZ147" s="138">
        <f>BM147</f>
        <v>13</v>
      </c>
      <c r="CA147" s="138"/>
      <c r="CB147" s="138"/>
      <c r="CC147" s="138"/>
      <c r="CD147" s="138"/>
      <c r="CE147" s="138"/>
      <c r="CF147" s="138"/>
      <c r="CG147" s="144">
        <v>12</v>
      </c>
      <c r="CH147" s="144"/>
      <c r="CI147" s="144"/>
      <c r="CJ147" s="144"/>
      <c r="CK147" s="144"/>
      <c r="CL147" s="144"/>
      <c r="CM147" s="144"/>
      <c r="CN147" s="145"/>
      <c r="CO147" s="145"/>
      <c r="CP147" s="145"/>
      <c r="CQ147" s="145"/>
      <c r="CR147" s="145"/>
      <c r="CS147" s="145"/>
      <c r="CT147" s="144">
        <f>CG147</f>
        <v>12</v>
      </c>
      <c r="CU147" s="144"/>
      <c r="CV147" s="144"/>
      <c r="CW147" s="144"/>
      <c r="CX147" s="144"/>
      <c r="CY147" s="144"/>
      <c r="CZ147" s="144"/>
      <c r="DA147" s="139"/>
      <c r="DB147" s="139"/>
    </row>
    <row r="148" spans="1:106" ht="16.2" customHeight="1">
      <c r="A148" s="64">
        <v>3</v>
      </c>
      <c r="B148" s="64"/>
      <c r="C148" s="64"/>
      <c r="D148" s="64"/>
      <c r="E148" s="64"/>
      <c r="F148" s="131" t="s">
        <v>75</v>
      </c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89" t="s">
        <v>59</v>
      </c>
      <c r="AC148" s="89"/>
      <c r="AD148" s="89"/>
      <c r="AE148" s="89"/>
      <c r="AF148" s="89"/>
      <c r="AG148" s="89"/>
      <c r="AH148" s="137" t="s">
        <v>76</v>
      </c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138">
        <v>17</v>
      </c>
      <c r="AT148" s="138"/>
      <c r="AU148" s="138"/>
      <c r="AV148" s="138"/>
      <c r="AW148" s="138"/>
      <c r="AX148" s="138"/>
      <c r="AY148" s="138"/>
      <c r="AZ148" s="4"/>
      <c r="BA148" s="4"/>
      <c r="BB148" s="4"/>
      <c r="BC148" s="4"/>
      <c r="BD148" s="4"/>
      <c r="BE148" s="4"/>
      <c r="BF148" s="138">
        <v>17</v>
      </c>
      <c r="BG148" s="138"/>
      <c r="BH148" s="138"/>
      <c r="BI148" s="138"/>
      <c r="BJ148" s="138"/>
      <c r="BK148" s="138"/>
      <c r="BL148" s="138"/>
      <c r="BM148" s="138">
        <v>9</v>
      </c>
      <c r="BN148" s="138"/>
      <c r="BO148" s="138"/>
      <c r="BP148" s="138"/>
      <c r="BQ148" s="138"/>
      <c r="BR148" s="138"/>
      <c r="BS148" s="138"/>
      <c r="BT148" s="4"/>
      <c r="BU148" s="4"/>
      <c r="BV148" s="4"/>
      <c r="BW148" s="4"/>
      <c r="BX148" s="4"/>
      <c r="BY148" s="4"/>
      <c r="BZ148" s="138">
        <f>BM148</f>
        <v>9</v>
      </c>
      <c r="CA148" s="138"/>
      <c r="CB148" s="138"/>
      <c r="CC148" s="138"/>
      <c r="CD148" s="138"/>
      <c r="CE148" s="138"/>
      <c r="CF148" s="138"/>
      <c r="CG148" s="144">
        <v>9</v>
      </c>
      <c r="CH148" s="144"/>
      <c r="CI148" s="144"/>
      <c r="CJ148" s="144"/>
      <c r="CK148" s="144"/>
      <c r="CL148" s="144"/>
      <c r="CM148" s="144"/>
      <c r="CN148" s="145"/>
      <c r="CO148" s="145"/>
      <c r="CP148" s="145"/>
      <c r="CQ148" s="145"/>
      <c r="CR148" s="145"/>
      <c r="CS148" s="145"/>
      <c r="CT148" s="144">
        <f>CG148</f>
        <v>9</v>
      </c>
      <c r="CU148" s="144"/>
      <c r="CV148" s="144"/>
      <c r="CW148" s="144"/>
      <c r="CX148" s="144"/>
      <c r="CY148" s="144"/>
      <c r="CZ148" s="144"/>
      <c r="DA148" s="139"/>
      <c r="DB148" s="139"/>
    </row>
    <row r="149" spans="1:106" ht="12.75" customHeight="1">
      <c r="A149" s="89"/>
      <c r="B149" s="89"/>
      <c r="C149" s="89"/>
      <c r="D149" s="89"/>
      <c r="E149" s="89"/>
      <c r="F149" s="136" t="s">
        <v>68</v>
      </c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  <c r="BO149" s="136"/>
      <c r="BP149" s="136"/>
      <c r="BQ149" s="136"/>
      <c r="BR149" s="136"/>
      <c r="BS149" s="136"/>
      <c r="BT149" s="136"/>
      <c r="BU149" s="136"/>
      <c r="BV149" s="136"/>
      <c r="BW149" s="136"/>
      <c r="BX149" s="136"/>
      <c r="BY149" s="136"/>
      <c r="BZ149" s="136"/>
      <c r="CA149" s="136"/>
      <c r="CB149" s="136"/>
      <c r="CC149" s="136"/>
      <c r="CD149" s="136"/>
      <c r="CE149" s="136"/>
      <c r="CF149" s="136"/>
      <c r="CG149" s="136"/>
      <c r="CH149" s="136"/>
      <c r="CI149" s="136"/>
      <c r="CJ149" s="136"/>
      <c r="CK149" s="136"/>
      <c r="CL149" s="136"/>
      <c r="CM149" s="136"/>
      <c r="CN149" s="136"/>
      <c r="CO149" s="136"/>
      <c r="CP149" s="136"/>
      <c r="CQ149" s="136"/>
      <c r="CR149" s="136"/>
      <c r="CS149" s="136"/>
      <c r="CT149" s="136"/>
      <c r="CU149" s="136"/>
      <c r="CV149" s="136"/>
      <c r="CW149" s="136"/>
      <c r="CX149" s="136"/>
      <c r="CY149" s="136"/>
      <c r="CZ149" s="136"/>
      <c r="DA149" s="139"/>
      <c r="DB149" s="139"/>
    </row>
    <row r="150" spans="1:106" ht="12.75" customHeight="1">
      <c r="A150" s="64">
        <v>1</v>
      </c>
      <c r="B150" s="64"/>
      <c r="C150" s="64"/>
      <c r="D150" s="64"/>
      <c r="E150" s="64"/>
      <c r="F150" s="116" t="s">
        <v>81</v>
      </c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89" t="s">
        <v>59</v>
      </c>
      <c r="AC150" s="89"/>
      <c r="AD150" s="89"/>
      <c r="AE150" s="89"/>
      <c r="AF150" s="89"/>
      <c r="AG150" s="89"/>
      <c r="AH150" s="89" t="s">
        <v>71</v>
      </c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138">
        <v>114</v>
      </c>
      <c r="AT150" s="138"/>
      <c r="AU150" s="138"/>
      <c r="AV150" s="138"/>
      <c r="AW150" s="138"/>
      <c r="AX150" s="138"/>
      <c r="AY150" s="138"/>
      <c r="AZ150" s="4"/>
      <c r="BA150" s="4"/>
      <c r="BB150" s="4"/>
      <c r="BC150" s="4"/>
      <c r="BD150" s="4"/>
      <c r="BE150" s="4"/>
      <c r="BF150" s="138">
        <f>AS150</f>
        <v>114</v>
      </c>
      <c r="BG150" s="138"/>
      <c r="BH150" s="138"/>
      <c r="BI150" s="138"/>
      <c r="BJ150" s="138"/>
      <c r="BK150" s="138"/>
      <c r="BL150" s="138"/>
      <c r="BM150" s="138">
        <v>111</v>
      </c>
      <c r="BN150" s="138"/>
      <c r="BO150" s="138"/>
      <c r="BP150" s="138"/>
      <c r="BQ150" s="138"/>
      <c r="BR150" s="138"/>
      <c r="BS150" s="138"/>
      <c r="BT150" s="4"/>
      <c r="BU150" s="4"/>
      <c r="BV150" s="4"/>
      <c r="BW150" s="4"/>
      <c r="BX150" s="4"/>
      <c r="BY150" s="4"/>
      <c r="BZ150" s="138">
        <f>BM150</f>
        <v>111</v>
      </c>
      <c r="CA150" s="138"/>
      <c r="CB150" s="138"/>
      <c r="CC150" s="138"/>
      <c r="CD150" s="138"/>
      <c r="CE150" s="138"/>
      <c r="CF150" s="138"/>
      <c r="CG150" s="138">
        <f>CG146/CG144</f>
        <v>103.42857142857143</v>
      </c>
      <c r="CH150" s="138"/>
      <c r="CI150" s="138"/>
      <c r="CJ150" s="138"/>
      <c r="CK150" s="138"/>
      <c r="CL150" s="138"/>
      <c r="CM150" s="138"/>
      <c r="CN150" s="4"/>
      <c r="CO150" s="4"/>
      <c r="CP150" s="4"/>
      <c r="CQ150" s="4"/>
      <c r="CR150" s="4"/>
      <c r="CS150" s="4"/>
      <c r="CT150" s="138">
        <f>CT146/CT144</f>
        <v>103.42857142857143</v>
      </c>
      <c r="CU150" s="138"/>
      <c r="CV150" s="138"/>
      <c r="CW150" s="138"/>
      <c r="CX150" s="138"/>
      <c r="CY150" s="138"/>
      <c r="CZ150" s="138"/>
      <c r="DA150" s="139"/>
      <c r="DB150" s="139"/>
    </row>
    <row r="151" spans="1:106" ht="12.75" customHeight="1">
      <c r="A151" s="64">
        <v>2</v>
      </c>
      <c r="B151" s="64"/>
      <c r="C151" s="64"/>
      <c r="D151" s="64"/>
      <c r="E151" s="64"/>
      <c r="F151" s="146" t="s">
        <v>79</v>
      </c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8"/>
      <c r="AB151" s="89" t="s">
        <v>59</v>
      </c>
      <c r="AC151" s="89"/>
      <c r="AD151" s="89"/>
      <c r="AE151" s="89"/>
      <c r="AF151" s="89"/>
      <c r="AG151" s="89"/>
      <c r="AH151" s="89" t="s">
        <v>71</v>
      </c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138">
        <v>2</v>
      </c>
      <c r="AT151" s="138"/>
      <c r="AU151" s="138"/>
      <c r="AV151" s="138"/>
      <c r="AW151" s="138"/>
      <c r="AX151" s="138"/>
      <c r="AY151" s="138"/>
      <c r="AZ151" s="4"/>
      <c r="BA151" s="4"/>
      <c r="BB151" s="4"/>
      <c r="BC151" s="4"/>
      <c r="BD151" s="4"/>
      <c r="BE151" s="4"/>
      <c r="BF151" s="138">
        <f>AS151</f>
        <v>2</v>
      </c>
      <c r="BG151" s="138"/>
      <c r="BH151" s="138"/>
      <c r="BI151" s="138"/>
      <c r="BJ151" s="138"/>
      <c r="BK151" s="138"/>
      <c r="BL151" s="138"/>
      <c r="BM151" s="138">
        <v>2</v>
      </c>
      <c r="BN151" s="138"/>
      <c r="BO151" s="138"/>
      <c r="BP151" s="138"/>
      <c r="BQ151" s="138"/>
      <c r="BR151" s="138"/>
      <c r="BS151" s="138"/>
      <c r="BT151" s="4"/>
      <c r="BU151" s="4"/>
      <c r="BV151" s="4"/>
      <c r="BW151" s="4"/>
      <c r="BX151" s="4"/>
      <c r="BY151" s="4"/>
      <c r="BZ151" s="138">
        <v>2</v>
      </c>
      <c r="CA151" s="138"/>
      <c r="CB151" s="138"/>
      <c r="CC151" s="138"/>
      <c r="CD151" s="138"/>
      <c r="CE151" s="138"/>
      <c r="CF151" s="138"/>
      <c r="CG151" s="138">
        <f>CG147/CG144</f>
        <v>1.7142857142857142</v>
      </c>
      <c r="CH151" s="138"/>
      <c r="CI151" s="138"/>
      <c r="CJ151" s="138"/>
      <c r="CK151" s="138"/>
      <c r="CL151" s="138"/>
      <c r="CM151" s="138"/>
      <c r="CN151" s="4"/>
      <c r="CO151" s="4"/>
      <c r="CP151" s="4"/>
      <c r="CQ151" s="4"/>
      <c r="CR151" s="4"/>
      <c r="CS151" s="4"/>
      <c r="CT151" s="138">
        <f>CT147/CT144</f>
        <v>1.7142857142857142</v>
      </c>
      <c r="CU151" s="138"/>
      <c r="CV151" s="138"/>
      <c r="CW151" s="138"/>
      <c r="CX151" s="138"/>
      <c r="CY151" s="138"/>
      <c r="CZ151" s="138"/>
      <c r="DA151" s="139"/>
      <c r="DB151" s="139"/>
    </row>
    <row r="152" spans="1:106" ht="12.75" customHeight="1">
      <c r="A152" s="64">
        <v>3</v>
      </c>
      <c r="B152" s="64"/>
      <c r="C152" s="64"/>
      <c r="D152" s="64"/>
      <c r="E152" s="64"/>
      <c r="F152" s="131" t="s">
        <v>80</v>
      </c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89" t="s">
        <v>59</v>
      </c>
      <c r="AC152" s="89"/>
      <c r="AD152" s="89"/>
      <c r="AE152" s="89"/>
      <c r="AF152" s="89"/>
      <c r="AG152" s="89"/>
      <c r="AH152" s="89" t="s">
        <v>71</v>
      </c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138">
        <v>2</v>
      </c>
      <c r="AT152" s="138"/>
      <c r="AU152" s="138"/>
      <c r="AV152" s="138"/>
      <c r="AW152" s="138"/>
      <c r="AX152" s="138"/>
      <c r="AY152" s="138"/>
      <c r="AZ152" s="4"/>
      <c r="BA152" s="4"/>
      <c r="BB152" s="4"/>
      <c r="BC152" s="4"/>
      <c r="BD152" s="4"/>
      <c r="BE152" s="4"/>
      <c r="BF152" s="138">
        <f>AS152</f>
        <v>2</v>
      </c>
      <c r="BG152" s="138"/>
      <c r="BH152" s="138"/>
      <c r="BI152" s="138"/>
      <c r="BJ152" s="138"/>
      <c r="BK152" s="138"/>
      <c r="BL152" s="138"/>
      <c r="BM152" s="138">
        <v>1</v>
      </c>
      <c r="BN152" s="138"/>
      <c r="BO152" s="138"/>
      <c r="BP152" s="138"/>
      <c r="BQ152" s="138"/>
      <c r="BR152" s="138"/>
      <c r="BS152" s="138"/>
      <c r="BT152" s="4"/>
      <c r="BU152" s="4"/>
      <c r="BV152" s="4"/>
      <c r="BW152" s="4"/>
      <c r="BX152" s="4"/>
      <c r="BY152" s="4"/>
      <c r="BZ152" s="138">
        <f>BM152</f>
        <v>1</v>
      </c>
      <c r="CA152" s="138"/>
      <c r="CB152" s="138"/>
      <c r="CC152" s="138"/>
      <c r="CD152" s="138"/>
      <c r="CE152" s="138"/>
      <c r="CF152" s="138"/>
      <c r="CG152" s="138">
        <f>CG148/CG144</f>
        <v>1.2857142857142858</v>
      </c>
      <c r="CH152" s="138"/>
      <c r="CI152" s="138"/>
      <c r="CJ152" s="138"/>
      <c r="CK152" s="138"/>
      <c r="CL152" s="138"/>
      <c r="CM152" s="138"/>
      <c r="CN152" s="4"/>
      <c r="CO152" s="4"/>
      <c r="CP152" s="4"/>
      <c r="CQ152" s="4"/>
      <c r="CR152" s="4"/>
      <c r="CS152" s="4"/>
      <c r="CT152" s="138">
        <f>CT148/CT144</f>
        <v>1.2857142857142858</v>
      </c>
      <c r="CU152" s="138"/>
      <c r="CV152" s="138"/>
      <c r="CW152" s="138"/>
      <c r="CX152" s="138"/>
      <c r="CY152" s="138"/>
      <c r="CZ152" s="138"/>
      <c r="DA152" s="139"/>
      <c r="DB152" s="139"/>
    </row>
    <row r="153" spans="1:106" s="135" customFormat="1" ht="12.75" customHeight="1">
      <c r="A153" s="133" t="s">
        <v>82</v>
      </c>
      <c r="B153" s="133"/>
      <c r="C153" s="133"/>
      <c r="D153" s="133"/>
      <c r="E153" s="133"/>
      <c r="F153" s="134" t="s">
        <v>22</v>
      </c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  <c r="BR153" s="134"/>
      <c r="BS153" s="134"/>
      <c r="BT153" s="134"/>
      <c r="BU153" s="134"/>
      <c r="BV153" s="134"/>
      <c r="BW153" s="134"/>
      <c r="BX153" s="134"/>
      <c r="BY153" s="134"/>
      <c r="BZ153" s="134"/>
      <c r="CA153" s="134"/>
      <c r="CB153" s="134"/>
      <c r="CC153" s="134"/>
      <c r="CD153" s="134"/>
      <c r="CE153" s="134"/>
      <c r="CF153" s="134"/>
      <c r="CG153" s="134"/>
      <c r="CH153" s="134"/>
      <c r="CI153" s="134"/>
      <c r="CJ153" s="134"/>
      <c r="CK153" s="134"/>
      <c r="CL153" s="134"/>
      <c r="CM153" s="134"/>
      <c r="CN153" s="134"/>
      <c r="CO153" s="134"/>
      <c r="CP153" s="134"/>
      <c r="CQ153" s="134"/>
      <c r="CR153" s="134"/>
      <c r="CS153" s="134"/>
      <c r="CT153" s="134"/>
      <c r="CU153" s="134"/>
      <c r="CV153" s="134"/>
      <c r="CW153" s="134"/>
      <c r="CX153" s="134"/>
      <c r="CY153" s="134"/>
      <c r="CZ153" s="134"/>
    </row>
    <row r="154" spans="1:106" ht="12.75" customHeight="1">
      <c r="A154" s="89"/>
      <c r="B154" s="89"/>
      <c r="C154" s="89"/>
      <c r="D154" s="89"/>
      <c r="E154" s="89"/>
      <c r="F154" s="136" t="s">
        <v>57</v>
      </c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/>
      <c r="BW154" s="136"/>
      <c r="BX154" s="136"/>
      <c r="BY154" s="136"/>
      <c r="BZ154" s="136"/>
      <c r="CA154" s="136"/>
      <c r="CB154" s="136"/>
      <c r="CC154" s="136"/>
      <c r="CD154" s="136"/>
      <c r="CE154" s="136"/>
      <c r="CF154" s="136"/>
      <c r="CG154" s="136"/>
      <c r="CH154" s="136"/>
      <c r="CI154" s="136"/>
      <c r="CJ154" s="136"/>
      <c r="CK154" s="136"/>
      <c r="CL154" s="136"/>
      <c r="CM154" s="136"/>
      <c r="CN154" s="136"/>
      <c r="CO154" s="136"/>
      <c r="CP154" s="136"/>
      <c r="CQ154" s="136"/>
      <c r="CR154" s="136"/>
      <c r="CS154" s="136"/>
      <c r="CT154" s="136"/>
      <c r="CU154" s="136"/>
      <c r="CV154" s="136"/>
      <c r="CW154" s="136"/>
      <c r="CX154" s="136"/>
      <c r="CY154" s="136"/>
      <c r="CZ154" s="136"/>
      <c r="DA154" s="139"/>
      <c r="DB154" s="139"/>
    </row>
    <row r="155" spans="1:106" ht="40.799999999999997" customHeight="1">
      <c r="A155" s="64">
        <v>1</v>
      </c>
      <c r="B155" s="64"/>
      <c r="C155" s="64"/>
      <c r="D155" s="64"/>
      <c r="E155" s="64"/>
      <c r="F155" s="116" t="s">
        <v>73</v>
      </c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89" t="s">
        <v>59</v>
      </c>
      <c r="AC155" s="89"/>
      <c r="AD155" s="89"/>
      <c r="AE155" s="89"/>
      <c r="AF155" s="89"/>
      <c r="AG155" s="89"/>
      <c r="AH155" s="137" t="s">
        <v>150</v>
      </c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138">
        <v>1</v>
      </c>
      <c r="AT155" s="138"/>
      <c r="AU155" s="138"/>
      <c r="AV155" s="138"/>
      <c r="AW155" s="138"/>
      <c r="AX155" s="138"/>
      <c r="AY155" s="138"/>
      <c r="AZ155" s="4"/>
      <c r="BA155" s="4"/>
      <c r="BB155" s="4"/>
      <c r="BC155" s="4"/>
      <c r="BD155" s="4"/>
      <c r="BE155" s="4"/>
      <c r="BF155" s="138">
        <v>1</v>
      </c>
      <c r="BG155" s="138"/>
      <c r="BH155" s="138"/>
      <c r="BI155" s="138"/>
      <c r="BJ155" s="138"/>
      <c r="BK155" s="138"/>
      <c r="BL155" s="138"/>
      <c r="BM155" s="138">
        <v>1</v>
      </c>
      <c r="BN155" s="138"/>
      <c r="BO155" s="138"/>
      <c r="BP155" s="138"/>
      <c r="BQ155" s="138"/>
      <c r="BR155" s="138"/>
      <c r="BS155" s="138"/>
      <c r="BT155" s="4"/>
      <c r="BU155" s="4"/>
      <c r="BV155" s="4"/>
      <c r="BW155" s="4"/>
      <c r="BX155" s="4"/>
      <c r="BY155" s="4"/>
      <c r="BZ155" s="138">
        <v>1</v>
      </c>
      <c r="CA155" s="138"/>
      <c r="CB155" s="138"/>
      <c r="CC155" s="138"/>
      <c r="CD155" s="138"/>
      <c r="CE155" s="138"/>
      <c r="CF155" s="138"/>
      <c r="CG155" s="138">
        <v>1</v>
      </c>
      <c r="CH155" s="138"/>
      <c r="CI155" s="138"/>
      <c r="CJ155" s="138"/>
      <c r="CK155" s="138"/>
      <c r="CL155" s="138"/>
      <c r="CM155" s="138"/>
      <c r="CN155" s="4"/>
      <c r="CO155" s="4"/>
      <c r="CP155" s="4"/>
      <c r="CQ155" s="4"/>
      <c r="CR155" s="4"/>
      <c r="CS155" s="4"/>
      <c r="CT155" s="138">
        <v>1</v>
      </c>
      <c r="CU155" s="138"/>
      <c r="CV155" s="138"/>
      <c r="CW155" s="138"/>
      <c r="CX155" s="138"/>
      <c r="CY155" s="138"/>
      <c r="CZ155" s="138"/>
      <c r="DA155" s="139"/>
      <c r="DB155" s="139"/>
    </row>
    <row r="156" spans="1:106" ht="28.5" customHeight="1">
      <c r="A156" s="64">
        <v>2</v>
      </c>
      <c r="B156" s="64"/>
      <c r="C156" s="64"/>
      <c r="D156" s="64"/>
      <c r="E156" s="64"/>
      <c r="F156" s="116" t="s">
        <v>83</v>
      </c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89" t="s">
        <v>59</v>
      </c>
      <c r="AC156" s="89"/>
      <c r="AD156" s="89"/>
      <c r="AE156" s="89"/>
      <c r="AF156" s="89"/>
      <c r="AG156" s="89"/>
      <c r="AH156" s="137" t="s">
        <v>149</v>
      </c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149">
        <v>13.25</v>
      </c>
      <c r="AT156" s="149"/>
      <c r="AU156" s="149"/>
      <c r="AV156" s="149"/>
      <c r="AW156" s="149"/>
      <c r="AX156" s="149"/>
      <c r="AY156" s="149"/>
      <c r="AZ156" s="4"/>
      <c r="BA156" s="4"/>
      <c r="BB156" s="4"/>
      <c r="BC156" s="4"/>
      <c r="BD156" s="4"/>
      <c r="BE156" s="4"/>
      <c r="BF156" s="149">
        <v>13.25</v>
      </c>
      <c r="BG156" s="149"/>
      <c r="BH156" s="149"/>
      <c r="BI156" s="149"/>
      <c r="BJ156" s="149"/>
      <c r="BK156" s="149"/>
      <c r="BL156" s="149"/>
      <c r="BM156" s="149">
        <v>13.25</v>
      </c>
      <c r="BN156" s="149"/>
      <c r="BO156" s="149"/>
      <c r="BP156" s="149"/>
      <c r="BQ156" s="149"/>
      <c r="BR156" s="149"/>
      <c r="BS156" s="149"/>
      <c r="BT156" s="4"/>
      <c r="BU156" s="4"/>
      <c r="BV156" s="4"/>
      <c r="BW156" s="4"/>
      <c r="BX156" s="4"/>
      <c r="BY156" s="4"/>
      <c r="BZ156" s="149">
        <v>13.25</v>
      </c>
      <c r="CA156" s="149"/>
      <c r="CB156" s="149"/>
      <c r="CC156" s="149"/>
      <c r="CD156" s="149"/>
      <c r="CE156" s="149"/>
      <c r="CF156" s="149"/>
      <c r="CG156" s="149">
        <v>13.25</v>
      </c>
      <c r="CH156" s="149"/>
      <c r="CI156" s="149"/>
      <c r="CJ156" s="149"/>
      <c r="CK156" s="149"/>
      <c r="CL156" s="149"/>
      <c r="CM156" s="149"/>
      <c r="CN156" s="4"/>
      <c r="CO156" s="4"/>
      <c r="CP156" s="4"/>
      <c r="CQ156" s="4"/>
      <c r="CR156" s="4"/>
      <c r="CS156" s="4"/>
      <c r="CT156" s="149">
        <v>13.25</v>
      </c>
      <c r="CU156" s="149"/>
      <c r="CV156" s="149"/>
      <c r="CW156" s="149"/>
      <c r="CX156" s="149"/>
      <c r="CY156" s="149"/>
      <c r="CZ156" s="149"/>
      <c r="DA156" s="139"/>
      <c r="DB156" s="139"/>
    </row>
    <row r="157" spans="1:106" ht="20.399999999999999" customHeight="1">
      <c r="A157" s="64">
        <v>3</v>
      </c>
      <c r="B157" s="64"/>
      <c r="C157" s="64"/>
      <c r="D157" s="64"/>
      <c r="E157" s="64"/>
      <c r="F157" s="141" t="s">
        <v>151</v>
      </c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89" t="s">
        <v>59</v>
      </c>
      <c r="AC157" s="89"/>
      <c r="AD157" s="89"/>
      <c r="AE157" s="89"/>
      <c r="AF157" s="89"/>
      <c r="AG157" s="89"/>
      <c r="AH157" s="142" t="s">
        <v>152</v>
      </c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9">
        <v>10.75</v>
      </c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>
        <f>AS157</f>
        <v>10.75</v>
      </c>
      <c r="BG157" s="149"/>
      <c r="BH157" s="149"/>
      <c r="BI157" s="149"/>
      <c r="BJ157" s="149"/>
      <c r="BK157" s="149"/>
      <c r="BL157" s="149"/>
      <c r="BM157" s="149">
        <v>11.5</v>
      </c>
      <c r="BN157" s="149"/>
      <c r="BO157" s="149"/>
      <c r="BP157" s="149"/>
      <c r="BQ157" s="149"/>
      <c r="BR157" s="149"/>
      <c r="BS157" s="149"/>
      <c r="BT157" s="149"/>
      <c r="BU157" s="149"/>
      <c r="BV157" s="149"/>
      <c r="BW157" s="149"/>
      <c r="BX157" s="149"/>
      <c r="BY157" s="149"/>
      <c r="BZ157" s="149">
        <f>BM157</f>
        <v>11.5</v>
      </c>
      <c r="CA157" s="149"/>
      <c r="CB157" s="149"/>
      <c r="CC157" s="149"/>
      <c r="CD157" s="149"/>
      <c r="CE157" s="149"/>
      <c r="CF157" s="149"/>
      <c r="CG157" s="149">
        <v>10</v>
      </c>
      <c r="CH157" s="149"/>
      <c r="CI157" s="149"/>
      <c r="CJ157" s="149"/>
      <c r="CK157" s="149"/>
      <c r="CL157" s="149"/>
      <c r="CM157" s="149"/>
      <c r="CN157" s="149"/>
      <c r="CO157" s="149"/>
      <c r="CP157" s="149"/>
      <c r="CQ157" s="149"/>
      <c r="CR157" s="149"/>
      <c r="CS157" s="149"/>
      <c r="CT157" s="149">
        <f>CG157</f>
        <v>10</v>
      </c>
      <c r="CU157" s="149"/>
      <c r="CV157" s="149"/>
      <c r="CW157" s="149"/>
      <c r="CX157" s="149"/>
      <c r="CY157" s="149"/>
      <c r="CZ157" s="149"/>
      <c r="DA157" s="139"/>
      <c r="DB157" s="139"/>
    </row>
    <row r="158" spans="1:106" ht="12.75" customHeight="1">
      <c r="A158" s="89"/>
      <c r="B158" s="89"/>
      <c r="C158" s="89"/>
      <c r="D158" s="89"/>
      <c r="E158" s="89"/>
      <c r="F158" s="136" t="s">
        <v>60</v>
      </c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/>
      <c r="BW158" s="136"/>
      <c r="BX158" s="136"/>
      <c r="BY158" s="136"/>
      <c r="BZ158" s="136"/>
      <c r="CA158" s="136"/>
      <c r="CB158" s="136"/>
      <c r="CC158" s="136"/>
      <c r="CD158" s="136"/>
      <c r="CE158" s="136"/>
      <c r="CF158" s="136"/>
      <c r="CG158" s="136"/>
      <c r="CH158" s="136"/>
      <c r="CI158" s="136"/>
      <c r="CJ158" s="136"/>
      <c r="CK158" s="136"/>
      <c r="CL158" s="136"/>
      <c r="CM158" s="136"/>
      <c r="CN158" s="136"/>
      <c r="CO158" s="136"/>
      <c r="CP158" s="136"/>
      <c r="CQ158" s="136"/>
      <c r="CR158" s="136"/>
      <c r="CS158" s="136"/>
      <c r="CT158" s="136"/>
      <c r="CU158" s="136"/>
      <c r="CV158" s="136"/>
      <c r="CW158" s="136"/>
      <c r="CX158" s="136"/>
      <c r="CY158" s="136"/>
      <c r="CZ158" s="136"/>
      <c r="DA158" s="139"/>
      <c r="DB158" s="139"/>
    </row>
    <row r="159" spans="1:106" ht="21.75" customHeight="1">
      <c r="A159" s="64">
        <v>1</v>
      </c>
      <c r="B159" s="64"/>
      <c r="C159" s="64"/>
      <c r="D159" s="64"/>
      <c r="E159" s="64"/>
      <c r="F159" s="116" t="s">
        <v>84</v>
      </c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89" t="s">
        <v>59</v>
      </c>
      <c r="AC159" s="89"/>
      <c r="AD159" s="89"/>
      <c r="AE159" s="89"/>
      <c r="AF159" s="89"/>
      <c r="AG159" s="89"/>
      <c r="AH159" s="89" t="s">
        <v>85</v>
      </c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138">
        <v>92</v>
      </c>
      <c r="AT159" s="138"/>
      <c r="AU159" s="138"/>
      <c r="AV159" s="138"/>
      <c r="AW159" s="138"/>
      <c r="AX159" s="138"/>
      <c r="AY159" s="138"/>
      <c r="AZ159" s="4"/>
      <c r="BA159" s="4"/>
      <c r="BB159" s="4"/>
      <c r="BC159" s="4"/>
      <c r="BD159" s="4"/>
      <c r="BE159" s="4"/>
      <c r="BF159" s="138">
        <v>92</v>
      </c>
      <c r="BG159" s="138"/>
      <c r="BH159" s="138"/>
      <c r="BI159" s="138"/>
      <c r="BJ159" s="138"/>
      <c r="BK159" s="138"/>
      <c r="BL159" s="138"/>
      <c r="BM159" s="138">
        <v>92</v>
      </c>
      <c r="BN159" s="138"/>
      <c r="BO159" s="138"/>
      <c r="BP159" s="138"/>
      <c r="BQ159" s="138"/>
      <c r="BR159" s="138"/>
      <c r="BS159" s="138"/>
      <c r="BT159" s="4"/>
      <c r="BU159" s="4"/>
      <c r="BV159" s="4"/>
      <c r="BW159" s="4"/>
      <c r="BX159" s="4"/>
      <c r="BY159" s="4"/>
      <c r="BZ159" s="138">
        <v>92</v>
      </c>
      <c r="CA159" s="138"/>
      <c r="CB159" s="138"/>
      <c r="CC159" s="138"/>
      <c r="CD159" s="138"/>
      <c r="CE159" s="138"/>
      <c r="CF159" s="138"/>
      <c r="CG159" s="138">
        <v>80</v>
      </c>
      <c r="CH159" s="138"/>
      <c r="CI159" s="138"/>
      <c r="CJ159" s="138"/>
      <c r="CK159" s="138"/>
      <c r="CL159" s="138"/>
      <c r="CM159" s="138"/>
      <c r="CN159" s="4"/>
      <c r="CO159" s="4"/>
      <c r="CP159" s="4"/>
      <c r="CQ159" s="4"/>
      <c r="CR159" s="4"/>
      <c r="CS159" s="4"/>
      <c r="CT159" s="138">
        <f>CG159</f>
        <v>80</v>
      </c>
      <c r="CU159" s="138"/>
      <c r="CV159" s="138"/>
      <c r="CW159" s="138"/>
      <c r="CX159" s="138"/>
      <c r="CY159" s="138"/>
      <c r="CZ159" s="138"/>
      <c r="DA159" s="139"/>
      <c r="DB159" s="139"/>
    </row>
    <row r="160" spans="1:106" ht="33.6" customHeight="1">
      <c r="A160" s="64">
        <v>2</v>
      </c>
      <c r="B160" s="64"/>
      <c r="C160" s="64"/>
      <c r="D160" s="64"/>
      <c r="E160" s="64"/>
      <c r="F160" s="116" t="s">
        <v>86</v>
      </c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89" t="s">
        <v>59</v>
      </c>
      <c r="AC160" s="89"/>
      <c r="AD160" s="89"/>
      <c r="AE160" s="89"/>
      <c r="AF160" s="89"/>
      <c r="AG160" s="89"/>
      <c r="AH160" s="89" t="s">
        <v>87</v>
      </c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138">
        <v>130</v>
      </c>
      <c r="AT160" s="138"/>
      <c r="AU160" s="138"/>
      <c r="AV160" s="138"/>
      <c r="AW160" s="138"/>
      <c r="AX160" s="138"/>
      <c r="AY160" s="138"/>
      <c r="AZ160" s="4"/>
      <c r="BA160" s="4"/>
      <c r="BB160" s="4"/>
      <c r="BC160" s="4"/>
      <c r="BD160" s="4"/>
      <c r="BE160" s="4"/>
      <c r="BF160" s="138">
        <f>AS160</f>
        <v>130</v>
      </c>
      <c r="BG160" s="138"/>
      <c r="BH160" s="138"/>
      <c r="BI160" s="138"/>
      <c r="BJ160" s="138"/>
      <c r="BK160" s="138"/>
      <c r="BL160" s="138"/>
      <c r="BM160" s="138">
        <v>130</v>
      </c>
      <c r="BN160" s="138"/>
      <c r="BO160" s="138"/>
      <c r="BP160" s="138"/>
      <c r="BQ160" s="138"/>
      <c r="BR160" s="138"/>
      <c r="BS160" s="138"/>
      <c r="BT160" s="4"/>
      <c r="BU160" s="4"/>
      <c r="BV160" s="4"/>
      <c r="BW160" s="4"/>
      <c r="BX160" s="4"/>
      <c r="BY160" s="4"/>
      <c r="BZ160" s="138">
        <f>BM160</f>
        <v>130</v>
      </c>
      <c r="CA160" s="138"/>
      <c r="CB160" s="138"/>
      <c r="CC160" s="138"/>
      <c r="CD160" s="138"/>
      <c r="CE160" s="138"/>
      <c r="CF160" s="138"/>
      <c r="CG160" s="138">
        <v>150</v>
      </c>
      <c r="CH160" s="138"/>
      <c r="CI160" s="138"/>
      <c r="CJ160" s="138"/>
      <c r="CK160" s="138"/>
      <c r="CL160" s="138"/>
      <c r="CM160" s="138"/>
      <c r="CN160" s="4"/>
      <c r="CO160" s="4"/>
      <c r="CP160" s="4"/>
      <c r="CQ160" s="4"/>
      <c r="CR160" s="4"/>
      <c r="CS160" s="4"/>
      <c r="CT160" s="138">
        <f>CG160</f>
        <v>150</v>
      </c>
      <c r="CU160" s="138"/>
      <c r="CV160" s="138"/>
      <c r="CW160" s="138"/>
      <c r="CX160" s="138"/>
      <c r="CY160" s="138"/>
      <c r="CZ160" s="138"/>
      <c r="DA160" s="139"/>
      <c r="DB160" s="139"/>
    </row>
    <row r="161" spans="1:106" ht="21.75" customHeight="1">
      <c r="A161" s="64">
        <v>3</v>
      </c>
      <c r="B161" s="64"/>
      <c r="C161" s="64"/>
      <c r="D161" s="64"/>
      <c r="E161" s="64"/>
      <c r="F161" s="116" t="s">
        <v>88</v>
      </c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89" t="s">
        <v>59</v>
      </c>
      <c r="AC161" s="89"/>
      <c r="AD161" s="89"/>
      <c r="AE161" s="89"/>
      <c r="AF161" s="89"/>
      <c r="AG161" s="89"/>
      <c r="AH161" s="89" t="s">
        <v>89</v>
      </c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138">
        <v>12</v>
      </c>
      <c r="AT161" s="138"/>
      <c r="AU161" s="138"/>
      <c r="AV161" s="138"/>
      <c r="AW161" s="138"/>
      <c r="AX161" s="138"/>
      <c r="AY161" s="138"/>
      <c r="AZ161" s="4"/>
      <c r="BA161" s="4"/>
      <c r="BB161" s="4"/>
      <c r="BC161" s="4"/>
      <c r="BD161" s="4"/>
      <c r="BE161" s="4"/>
      <c r="BF161" s="138">
        <f>AS161</f>
        <v>12</v>
      </c>
      <c r="BG161" s="138"/>
      <c r="BH161" s="138"/>
      <c r="BI161" s="138"/>
      <c r="BJ161" s="138"/>
      <c r="BK161" s="138"/>
      <c r="BL161" s="138"/>
      <c r="BM161" s="138">
        <v>12</v>
      </c>
      <c r="BN161" s="138"/>
      <c r="BO161" s="138"/>
      <c r="BP161" s="138"/>
      <c r="BQ161" s="138"/>
      <c r="BR161" s="138"/>
      <c r="BS161" s="138"/>
      <c r="BT161" s="4"/>
      <c r="BU161" s="4"/>
      <c r="BV161" s="4"/>
      <c r="BW161" s="4"/>
      <c r="BX161" s="4"/>
      <c r="BY161" s="4"/>
      <c r="BZ161" s="138">
        <f>BM161</f>
        <v>12</v>
      </c>
      <c r="CA161" s="138"/>
      <c r="CB161" s="138"/>
      <c r="CC161" s="138"/>
      <c r="CD161" s="138"/>
      <c r="CE161" s="138"/>
      <c r="CF161" s="138"/>
      <c r="CG161" s="138">
        <v>12</v>
      </c>
      <c r="CH161" s="138"/>
      <c r="CI161" s="138"/>
      <c r="CJ161" s="138"/>
      <c r="CK161" s="138"/>
      <c r="CL161" s="138"/>
      <c r="CM161" s="138"/>
      <c r="CN161" s="4"/>
      <c r="CO161" s="4"/>
      <c r="CP161" s="4"/>
      <c r="CQ161" s="4"/>
      <c r="CR161" s="4"/>
      <c r="CS161" s="4"/>
      <c r="CT161" s="138">
        <f>CG161</f>
        <v>12</v>
      </c>
      <c r="CU161" s="138"/>
      <c r="CV161" s="138"/>
      <c r="CW161" s="138"/>
      <c r="CX161" s="138"/>
      <c r="CY161" s="138"/>
      <c r="CZ161" s="138"/>
      <c r="DA161" s="139"/>
      <c r="DB161" s="139"/>
    </row>
    <row r="162" spans="1:106" ht="12.75" customHeight="1">
      <c r="A162" s="64">
        <v>4</v>
      </c>
      <c r="B162" s="64"/>
      <c r="C162" s="64"/>
      <c r="D162" s="64"/>
      <c r="E162" s="64"/>
      <c r="F162" s="116" t="s">
        <v>90</v>
      </c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89" t="s">
        <v>59</v>
      </c>
      <c r="AC162" s="89"/>
      <c r="AD162" s="89"/>
      <c r="AE162" s="89"/>
      <c r="AF162" s="89"/>
      <c r="AG162" s="89"/>
      <c r="AH162" s="89" t="s">
        <v>91</v>
      </c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138">
        <v>10</v>
      </c>
      <c r="AT162" s="138"/>
      <c r="AU162" s="138"/>
      <c r="AV162" s="138"/>
      <c r="AW162" s="138"/>
      <c r="AX162" s="138"/>
      <c r="AY162" s="138"/>
      <c r="AZ162" s="4"/>
      <c r="BA162" s="4"/>
      <c r="BB162" s="4"/>
      <c r="BC162" s="4"/>
      <c r="BD162" s="4"/>
      <c r="BE162" s="4"/>
      <c r="BF162" s="138">
        <v>10</v>
      </c>
      <c r="BG162" s="138"/>
      <c r="BH162" s="138"/>
      <c r="BI162" s="138"/>
      <c r="BJ162" s="138"/>
      <c r="BK162" s="138"/>
      <c r="BL162" s="138"/>
      <c r="BM162" s="138">
        <v>10</v>
      </c>
      <c r="BN162" s="138"/>
      <c r="BO162" s="138"/>
      <c r="BP162" s="138"/>
      <c r="BQ162" s="138"/>
      <c r="BR162" s="138"/>
      <c r="BS162" s="138"/>
      <c r="BT162" s="4"/>
      <c r="BU162" s="4"/>
      <c r="BV162" s="4"/>
      <c r="BW162" s="4"/>
      <c r="BX162" s="4"/>
      <c r="BY162" s="4"/>
      <c r="BZ162" s="138">
        <f>BM162</f>
        <v>10</v>
      </c>
      <c r="CA162" s="138"/>
      <c r="CB162" s="138"/>
      <c r="CC162" s="138"/>
      <c r="CD162" s="138"/>
      <c r="CE162" s="138"/>
      <c r="CF162" s="138"/>
      <c r="CG162" s="138">
        <v>10</v>
      </c>
      <c r="CH162" s="138"/>
      <c r="CI162" s="138"/>
      <c r="CJ162" s="138"/>
      <c r="CK162" s="138"/>
      <c r="CL162" s="138"/>
      <c r="CM162" s="138"/>
      <c r="CN162" s="4"/>
      <c r="CO162" s="4"/>
      <c r="CP162" s="4"/>
      <c r="CQ162" s="4"/>
      <c r="CR162" s="4"/>
      <c r="CS162" s="4"/>
      <c r="CT162" s="138">
        <f>CG162</f>
        <v>10</v>
      </c>
      <c r="CU162" s="138"/>
      <c r="CV162" s="138"/>
      <c r="CW162" s="138"/>
      <c r="CX162" s="138"/>
      <c r="CY162" s="138"/>
      <c r="CZ162" s="138"/>
      <c r="DA162" s="139"/>
      <c r="DB162" s="139"/>
    </row>
    <row r="163" spans="1:106" ht="12.75" customHeight="1">
      <c r="A163" s="89"/>
      <c r="B163" s="89"/>
      <c r="C163" s="89"/>
      <c r="D163" s="89"/>
      <c r="E163" s="89"/>
      <c r="F163" s="136" t="s">
        <v>68</v>
      </c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/>
      <c r="BX163" s="136"/>
      <c r="BY163" s="136"/>
      <c r="BZ163" s="136"/>
      <c r="CA163" s="136"/>
      <c r="CB163" s="136"/>
      <c r="CC163" s="136"/>
      <c r="CD163" s="136"/>
      <c r="CE163" s="136"/>
      <c r="CF163" s="136"/>
      <c r="CG163" s="136"/>
      <c r="CH163" s="136"/>
      <c r="CI163" s="136"/>
      <c r="CJ163" s="136"/>
      <c r="CK163" s="136"/>
      <c r="CL163" s="136"/>
      <c r="CM163" s="136"/>
      <c r="CN163" s="136"/>
      <c r="CO163" s="136"/>
      <c r="CP163" s="136"/>
      <c r="CQ163" s="136"/>
      <c r="CR163" s="136"/>
      <c r="CS163" s="136"/>
      <c r="CT163" s="136"/>
      <c r="CU163" s="136"/>
      <c r="CV163" s="136"/>
      <c r="CW163" s="136"/>
      <c r="CX163" s="136"/>
      <c r="CY163" s="136"/>
      <c r="CZ163" s="136"/>
      <c r="DA163" s="139"/>
      <c r="DB163" s="139"/>
    </row>
    <row r="164" spans="1:106" ht="12.75" customHeight="1">
      <c r="A164" s="64">
        <v>1</v>
      </c>
      <c r="B164" s="64"/>
      <c r="C164" s="64"/>
      <c r="D164" s="64"/>
      <c r="E164" s="64"/>
      <c r="F164" s="116" t="s">
        <v>92</v>
      </c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89" t="s">
        <v>59</v>
      </c>
      <c r="AC164" s="89"/>
      <c r="AD164" s="89"/>
      <c r="AE164" s="89"/>
      <c r="AF164" s="89"/>
      <c r="AG164" s="89"/>
      <c r="AH164" s="89" t="s">
        <v>71</v>
      </c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138">
        <f>AS162/AS157</f>
        <v>0.93023255813953487</v>
      </c>
      <c r="AT164" s="138"/>
      <c r="AU164" s="138"/>
      <c r="AV164" s="138"/>
      <c r="AW164" s="138"/>
      <c r="AX164" s="138"/>
      <c r="AY164" s="138"/>
      <c r="AZ164" s="4"/>
      <c r="BA164" s="4"/>
      <c r="BB164" s="4"/>
      <c r="BC164" s="4"/>
      <c r="BD164" s="4"/>
      <c r="BE164" s="4"/>
      <c r="BF164" s="138">
        <v>1</v>
      </c>
      <c r="BG164" s="138"/>
      <c r="BH164" s="138"/>
      <c r="BI164" s="138"/>
      <c r="BJ164" s="138"/>
      <c r="BK164" s="138"/>
      <c r="BL164" s="138"/>
      <c r="BM164" s="138">
        <v>1</v>
      </c>
      <c r="BN164" s="138"/>
      <c r="BO164" s="138"/>
      <c r="BP164" s="138"/>
      <c r="BQ164" s="138"/>
      <c r="BR164" s="138"/>
      <c r="BS164" s="138"/>
      <c r="BT164" s="4"/>
      <c r="BU164" s="4"/>
      <c r="BV164" s="4"/>
      <c r="BW164" s="4"/>
      <c r="BX164" s="4"/>
      <c r="BY164" s="4"/>
      <c r="BZ164" s="138">
        <v>1</v>
      </c>
      <c r="CA164" s="138"/>
      <c r="CB164" s="138"/>
      <c r="CC164" s="138"/>
      <c r="CD164" s="138"/>
      <c r="CE164" s="138"/>
      <c r="CF164" s="138"/>
      <c r="CG164" s="138">
        <v>1</v>
      </c>
      <c r="CH164" s="138"/>
      <c r="CI164" s="138"/>
      <c r="CJ164" s="138"/>
      <c r="CK164" s="138"/>
      <c r="CL164" s="138"/>
      <c r="CM164" s="138"/>
      <c r="CN164" s="4"/>
      <c r="CO164" s="4"/>
      <c r="CP164" s="4"/>
      <c r="CQ164" s="4"/>
      <c r="CR164" s="4"/>
      <c r="CS164" s="4"/>
      <c r="CT164" s="138">
        <v>1</v>
      </c>
      <c r="CU164" s="138"/>
      <c r="CV164" s="138"/>
      <c r="CW164" s="138"/>
      <c r="CX164" s="138"/>
      <c r="CY164" s="138"/>
      <c r="CZ164" s="138"/>
      <c r="DA164" s="139"/>
      <c r="DB164" s="139"/>
    </row>
    <row r="165" spans="1:106" ht="32.25" customHeight="1">
      <c r="A165" s="64">
        <v>2</v>
      </c>
      <c r="B165" s="64"/>
      <c r="C165" s="64"/>
      <c r="D165" s="64"/>
      <c r="E165" s="64"/>
      <c r="F165" s="116" t="s">
        <v>93</v>
      </c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89" t="s">
        <v>59</v>
      </c>
      <c r="AC165" s="89"/>
      <c r="AD165" s="89"/>
      <c r="AE165" s="89"/>
      <c r="AF165" s="89"/>
      <c r="AG165" s="89"/>
      <c r="AH165" s="89" t="s">
        <v>71</v>
      </c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138">
        <f>AS160/AS157</f>
        <v>12.093023255813954</v>
      </c>
      <c r="AT165" s="138"/>
      <c r="AU165" s="138"/>
      <c r="AV165" s="138"/>
      <c r="AW165" s="138"/>
      <c r="AX165" s="138"/>
      <c r="AY165" s="138"/>
      <c r="AZ165" s="4"/>
      <c r="BA165" s="4"/>
      <c r="BB165" s="4"/>
      <c r="BC165" s="4"/>
      <c r="BD165" s="4"/>
      <c r="BE165" s="4"/>
      <c r="BF165" s="138">
        <f>AS165</f>
        <v>12.093023255813954</v>
      </c>
      <c r="BG165" s="138"/>
      <c r="BH165" s="138"/>
      <c r="BI165" s="138"/>
      <c r="BJ165" s="138"/>
      <c r="BK165" s="138"/>
      <c r="BL165" s="138"/>
      <c r="BM165" s="138">
        <v>11</v>
      </c>
      <c r="BN165" s="138"/>
      <c r="BO165" s="138"/>
      <c r="BP165" s="138"/>
      <c r="BQ165" s="138"/>
      <c r="BR165" s="138"/>
      <c r="BS165" s="138"/>
      <c r="BT165" s="4"/>
      <c r="BU165" s="4"/>
      <c r="BV165" s="4"/>
      <c r="BW165" s="4"/>
      <c r="BX165" s="4"/>
      <c r="BY165" s="4"/>
      <c r="BZ165" s="138">
        <f>BM165</f>
        <v>11</v>
      </c>
      <c r="CA165" s="138"/>
      <c r="CB165" s="138"/>
      <c r="CC165" s="138"/>
      <c r="CD165" s="138"/>
      <c r="CE165" s="138"/>
      <c r="CF165" s="138"/>
      <c r="CG165" s="138">
        <f>CG160/CG157</f>
        <v>15</v>
      </c>
      <c r="CH165" s="138"/>
      <c r="CI165" s="138"/>
      <c r="CJ165" s="138"/>
      <c r="CK165" s="138"/>
      <c r="CL165" s="138"/>
      <c r="CM165" s="138"/>
      <c r="CN165" s="4"/>
      <c r="CO165" s="4"/>
      <c r="CP165" s="4"/>
      <c r="CQ165" s="4"/>
      <c r="CR165" s="4"/>
      <c r="CS165" s="4"/>
      <c r="CT165" s="138">
        <f>CG165</f>
        <v>15</v>
      </c>
      <c r="CU165" s="138"/>
      <c r="CV165" s="138"/>
      <c r="CW165" s="138"/>
      <c r="CX165" s="138"/>
      <c r="CY165" s="138"/>
      <c r="CZ165" s="138"/>
      <c r="DA165" s="139"/>
      <c r="DB165" s="139"/>
    </row>
    <row r="166" spans="1:106" ht="12.75" customHeight="1">
      <c r="A166" s="64">
        <v>3</v>
      </c>
      <c r="B166" s="64"/>
      <c r="C166" s="64"/>
      <c r="D166" s="64"/>
      <c r="E166" s="64"/>
      <c r="F166" s="116" t="s">
        <v>94</v>
      </c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89" t="s">
        <v>59</v>
      </c>
      <c r="AC166" s="89"/>
      <c r="AD166" s="89"/>
      <c r="AE166" s="89"/>
      <c r="AF166" s="89"/>
      <c r="AG166" s="89"/>
      <c r="AH166" s="89" t="s">
        <v>71</v>
      </c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138">
        <f>AS159/AS157</f>
        <v>8.5581395348837201</v>
      </c>
      <c r="AT166" s="138"/>
      <c r="AU166" s="138"/>
      <c r="AV166" s="138"/>
      <c r="AW166" s="138"/>
      <c r="AX166" s="138"/>
      <c r="AY166" s="138"/>
      <c r="AZ166" s="4"/>
      <c r="BA166" s="4"/>
      <c r="BB166" s="4"/>
      <c r="BC166" s="4"/>
      <c r="BD166" s="4"/>
      <c r="BE166" s="4"/>
      <c r="BF166" s="138">
        <f>AS166</f>
        <v>8.5581395348837201</v>
      </c>
      <c r="BG166" s="138"/>
      <c r="BH166" s="138"/>
      <c r="BI166" s="138"/>
      <c r="BJ166" s="138"/>
      <c r="BK166" s="138"/>
      <c r="BL166" s="138"/>
      <c r="BM166" s="138">
        <v>8</v>
      </c>
      <c r="BN166" s="138"/>
      <c r="BO166" s="138"/>
      <c r="BP166" s="138"/>
      <c r="BQ166" s="138"/>
      <c r="BR166" s="138"/>
      <c r="BS166" s="138"/>
      <c r="BT166" s="4"/>
      <c r="BU166" s="4"/>
      <c r="BV166" s="4"/>
      <c r="BW166" s="4"/>
      <c r="BX166" s="4"/>
      <c r="BY166" s="4"/>
      <c r="BZ166" s="138">
        <f>BM166</f>
        <v>8</v>
      </c>
      <c r="CA166" s="138"/>
      <c r="CB166" s="138"/>
      <c r="CC166" s="138"/>
      <c r="CD166" s="138"/>
      <c r="CE166" s="138"/>
      <c r="CF166" s="138"/>
      <c r="CG166" s="138">
        <f>CG159/CG157</f>
        <v>8</v>
      </c>
      <c r="CH166" s="138"/>
      <c r="CI166" s="138"/>
      <c r="CJ166" s="138"/>
      <c r="CK166" s="138"/>
      <c r="CL166" s="138"/>
      <c r="CM166" s="138"/>
      <c r="CN166" s="4"/>
      <c r="CO166" s="4"/>
      <c r="CP166" s="4"/>
      <c r="CQ166" s="4"/>
      <c r="CR166" s="4"/>
      <c r="CS166" s="4"/>
      <c r="CT166" s="138">
        <f>CG166</f>
        <v>8</v>
      </c>
      <c r="CU166" s="138"/>
      <c r="CV166" s="138"/>
      <c r="CW166" s="138"/>
      <c r="CX166" s="138"/>
      <c r="CY166" s="138"/>
      <c r="CZ166" s="138"/>
      <c r="DA166" s="139"/>
      <c r="DB166" s="139"/>
    </row>
    <row r="167" spans="1:106" ht="12.75" customHeight="1">
      <c r="A167" s="133" t="s">
        <v>163</v>
      </c>
      <c r="B167" s="133"/>
      <c r="C167" s="133"/>
      <c r="D167" s="133"/>
      <c r="E167" s="133"/>
      <c r="F167" s="134" t="s">
        <v>160</v>
      </c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  <c r="BR167" s="134"/>
      <c r="BS167" s="134"/>
      <c r="BT167" s="134"/>
      <c r="BU167" s="134"/>
      <c r="BV167" s="134"/>
      <c r="BW167" s="134"/>
      <c r="BX167" s="134"/>
      <c r="BY167" s="134"/>
      <c r="BZ167" s="134"/>
      <c r="CA167" s="134"/>
      <c r="CB167" s="134"/>
      <c r="CC167" s="134"/>
      <c r="CD167" s="134"/>
      <c r="CE167" s="134"/>
      <c r="CF167" s="134"/>
      <c r="CG167" s="134"/>
      <c r="CH167" s="134"/>
      <c r="CI167" s="134"/>
      <c r="CJ167" s="134"/>
      <c r="CK167" s="134"/>
      <c r="CL167" s="134"/>
      <c r="CM167" s="134"/>
      <c r="CN167" s="134"/>
      <c r="CO167" s="134"/>
      <c r="CP167" s="134"/>
      <c r="CQ167" s="134"/>
      <c r="CR167" s="134"/>
      <c r="CS167" s="134"/>
      <c r="CT167" s="134"/>
      <c r="CU167" s="134"/>
      <c r="CV167" s="134"/>
      <c r="CW167" s="134"/>
      <c r="CX167" s="134"/>
      <c r="CY167" s="134"/>
      <c r="CZ167" s="134"/>
      <c r="DA167" s="135"/>
      <c r="DB167" s="139"/>
    </row>
    <row r="168" spans="1:106" ht="12.75" customHeight="1">
      <c r="A168" s="89"/>
      <c r="B168" s="89"/>
      <c r="C168" s="89"/>
      <c r="D168" s="89"/>
      <c r="E168" s="89"/>
      <c r="F168" s="136" t="s">
        <v>57</v>
      </c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/>
      <c r="BX168" s="136"/>
      <c r="BY168" s="136"/>
      <c r="BZ168" s="136"/>
      <c r="CA168" s="136"/>
      <c r="CB168" s="136"/>
      <c r="CC168" s="136"/>
      <c r="CD168" s="136"/>
      <c r="CE168" s="136"/>
      <c r="CF168" s="136"/>
      <c r="CG168" s="136"/>
      <c r="CH168" s="136"/>
      <c r="CI168" s="136"/>
      <c r="CJ168" s="136"/>
      <c r="CK168" s="136"/>
      <c r="CL168" s="136"/>
      <c r="CM168" s="136"/>
      <c r="CN168" s="136"/>
      <c r="CO168" s="136"/>
      <c r="CP168" s="136"/>
      <c r="CQ168" s="136"/>
      <c r="CR168" s="136"/>
      <c r="CS168" s="136"/>
      <c r="CT168" s="136"/>
      <c r="CU168" s="136"/>
      <c r="CV168" s="136"/>
      <c r="CW168" s="136"/>
      <c r="CX168" s="136"/>
      <c r="CY168" s="136"/>
      <c r="CZ168" s="136"/>
      <c r="DA168" s="139"/>
      <c r="DB168" s="139"/>
    </row>
    <row r="169" spans="1:106" ht="41.4" customHeight="1">
      <c r="A169" s="64">
        <v>1</v>
      </c>
      <c r="B169" s="64"/>
      <c r="C169" s="64"/>
      <c r="D169" s="64"/>
      <c r="E169" s="64"/>
      <c r="F169" s="131" t="s">
        <v>164</v>
      </c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37" t="s">
        <v>70</v>
      </c>
      <c r="AC169" s="89"/>
      <c r="AD169" s="89"/>
      <c r="AE169" s="89"/>
      <c r="AF169" s="89"/>
      <c r="AG169" s="89"/>
      <c r="AH169" s="137" t="s">
        <v>158</v>
      </c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5">
        <f>AB110</f>
        <v>959999</v>
      </c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>
        <f>AS169</f>
        <v>959999</v>
      </c>
      <c r="BG169" s="5"/>
      <c r="BH169" s="5"/>
      <c r="BI169" s="5"/>
      <c r="BJ169" s="5"/>
      <c r="BK169" s="5"/>
      <c r="BL169" s="5"/>
      <c r="BM169" s="138"/>
      <c r="BN169" s="138"/>
      <c r="BO169" s="138"/>
      <c r="BP169" s="138"/>
      <c r="BQ169" s="138"/>
      <c r="BR169" s="138"/>
      <c r="BS169" s="138"/>
      <c r="BT169" s="4"/>
      <c r="BU169" s="4"/>
      <c r="BV169" s="4"/>
      <c r="BW169" s="4"/>
      <c r="BX169" s="4"/>
      <c r="BY169" s="4"/>
      <c r="BZ169" s="138"/>
      <c r="CA169" s="138"/>
      <c r="CB169" s="138"/>
      <c r="CC169" s="138"/>
      <c r="CD169" s="138"/>
      <c r="CE169" s="138"/>
      <c r="CF169" s="138"/>
      <c r="CG169" s="138"/>
      <c r="CH169" s="138"/>
      <c r="CI169" s="138"/>
      <c r="CJ169" s="138"/>
      <c r="CK169" s="138"/>
      <c r="CL169" s="138"/>
      <c r="CM169" s="138"/>
      <c r="CN169" s="4"/>
      <c r="CO169" s="4"/>
      <c r="CP169" s="4"/>
      <c r="CQ169" s="4"/>
      <c r="CR169" s="4"/>
      <c r="CS169" s="4"/>
      <c r="CT169" s="138"/>
      <c r="CU169" s="138"/>
      <c r="CV169" s="138"/>
      <c r="CW169" s="138"/>
      <c r="CX169" s="138"/>
      <c r="CY169" s="138"/>
      <c r="CZ169" s="138"/>
      <c r="DA169" s="139"/>
      <c r="DB169" s="139"/>
    </row>
    <row r="170" spans="1:106" ht="12.75" customHeight="1">
      <c r="A170" s="89"/>
      <c r="B170" s="89"/>
      <c r="C170" s="89"/>
      <c r="D170" s="89"/>
      <c r="E170" s="89"/>
      <c r="F170" s="136" t="s">
        <v>60</v>
      </c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/>
      <c r="BX170" s="136"/>
      <c r="BY170" s="136"/>
      <c r="BZ170" s="136"/>
      <c r="CA170" s="136"/>
      <c r="CB170" s="136"/>
      <c r="CC170" s="136"/>
      <c r="CD170" s="136"/>
      <c r="CE170" s="136"/>
      <c r="CF170" s="136"/>
      <c r="CG170" s="136"/>
      <c r="CH170" s="136"/>
      <c r="CI170" s="136"/>
      <c r="CJ170" s="136"/>
      <c r="CK170" s="136"/>
      <c r="CL170" s="136"/>
      <c r="CM170" s="136"/>
      <c r="CN170" s="136"/>
      <c r="CO170" s="136"/>
      <c r="CP170" s="136"/>
      <c r="CQ170" s="136"/>
      <c r="CR170" s="136"/>
      <c r="CS170" s="136"/>
      <c r="CT170" s="136"/>
      <c r="CU170" s="136"/>
      <c r="CV170" s="136"/>
      <c r="CW170" s="136"/>
      <c r="CX170" s="136"/>
      <c r="CY170" s="136"/>
      <c r="CZ170" s="136"/>
      <c r="DA170" s="139"/>
      <c r="DB170" s="139"/>
    </row>
    <row r="171" spans="1:106" ht="21.75" customHeight="1">
      <c r="A171" s="64">
        <v>1</v>
      </c>
      <c r="B171" s="64"/>
      <c r="C171" s="64"/>
      <c r="D171" s="64"/>
      <c r="E171" s="64"/>
      <c r="F171" s="131" t="s">
        <v>216</v>
      </c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37" t="s">
        <v>70</v>
      </c>
      <c r="AC171" s="89"/>
      <c r="AD171" s="89"/>
      <c r="AE171" s="89"/>
      <c r="AF171" s="89"/>
      <c r="AG171" s="89"/>
      <c r="AH171" s="137" t="s">
        <v>165</v>
      </c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5">
        <v>961000</v>
      </c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>
        <f>AS171</f>
        <v>961000</v>
      </c>
      <c r="BG171" s="5"/>
      <c r="BH171" s="5"/>
      <c r="BI171" s="5"/>
      <c r="BJ171" s="5"/>
      <c r="BK171" s="5"/>
      <c r="BL171" s="5"/>
      <c r="BM171" s="138"/>
      <c r="BN171" s="138"/>
      <c r="BO171" s="138"/>
      <c r="BP171" s="138"/>
      <c r="BQ171" s="138"/>
      <c r="BR171" s="138"/>
      <c r="BS171" s="138"/>
      <c r="BT171" s="4"/>
      <c r="BU171" s="4"/>
      <c r="BV171" s="4"/>
      <c r="BW171" s="4"/>
      <c r="BX171" s="4"/>
      <c r="BY171" s="4"/>
      <c r="BZ171" s="138"/>
      <c r="CA171" s="138"/>
      <c r="CB171" s="138"/>
      <c r="CC171" s="138"/>
      <c r="CD171" s="138"/>
      <c r="CE171" s="138"/>
      <c r="CF171" s="138"/>
      <c r="CG171" s="138"/>
      <c r="CH171" s="138"/>
      <c r="CI171" s="138"/>
      <c r="CJ171" s="138"/>
      <c r="CK171" s="138"/>
      <c r="CL171" s="138"/>
      <c r="CM171" s="138"/>
      <c r="CN171" s="4"/>
      <c r="CO171" s="4"/>
      <c r="CP171" s="4"/>
      <c r="CQ171" s="4"/>
      <c r="CR171" s="4"/>
      <c r="CS171" s="4"/>
      <c r="CT171" s="138"/>
      <c r="CU171" s="138"/>
      <c r="CV171" s="138"/>
      <c r="CW171" s="138"/>
      <c r="CX171" s="138"/>
      <c r="CY171" s="138"/>
      <c r="CZ171" s="138"/>
      <c r="DA171" s="139"/>
      <c r="DB171" s="139"/>
    </row>
    <row r="172" spans="1:106" ht="12.75" customHeight="1">
      <c r="A172" s="89"/>
      <c r="B172" s="89"/>
      <c r="C172" s="89"/>
      <c r="D172" s="89"/>
      <c r="E172" s="89"/>
      <c r="F172" s="136" t="s">
        <v>68</v>
      </c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/>
      <c r="CA172" s="136"/>
      <c r="CB172" s="136"/>
      <c r="CC172" s="136"/>
      <c r="CD172" s="136"/>
      <c r="CE172" s="136"/>
      <c r="CF172" s="136"/>
      <c r="CG172" s="136"/>
      <c r="CH172" s="136"/>
      <c r="CI172" s="136"/>
      <c r="CJ172" s="136"/>
      <c r="CK172" s="136"/>
      <c r="CL172" s="136"/>
      <c r="CM172" s="136"/>
      <c r="CN172" s="136"/>
      <c r="CO172" s="136"/>
      <c r="CP172" s="136"/>
      <c r="CQ172" s="136"/>
      <c r="CR172" s="136"/>
      <c r="CS172" s="136"/>
      <c r="CT172" s="136"/>
      <c r="CU172" s="136"/>
      <c r="CV172" s="136"/>
      <c r="CW172" s="136"/>
      <c r="CX172" s="136"/>
      <c r="CY172" s="136"/>
      <c r="CZ172" s="136"/>
      <c r="DA172" s="139"/>
      <c r="DB172" s="139"/>
    </row>
    <row r="173" spans="1:106" ht="22.2" customHeight="1">
      <c r="A173" s="64">
        <v>1</v>
      </c>
      <c r="B173" s="64"/>
      <c r="C173" s="64"/>
      <c r="D173" s="64"/>
      <c r="E173" s="64"/>
      <c r="F173" s="131" t="s">
        <v>166</v>
      </c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37" t="s">
        <v>167</v>
      </c>
      <c r="AC173" s="89"/>
      <c r="AD173" s="89"/>
      <c r="AE173" s="89"/>
      <c r="AF173" s="89"/>
      <c r="AG173" s="89"/>
      <c r="AH173" s="89" t="s">
        <v>71</v>
      </c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140">
        <f>AS169/AS171*100</f>
        <v>99.895837669094689</v>
      </c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>
        <f>BF169/BF171*100</f>
        <v>99.895837669094689</v>
      </c>
      <c r="BG173" s="140"/>
      <c r="BH173" s="140"/>
      <c r="BI173" s="140"/>
      <c r="BJ173" s="140"/>
      <c r="BK173" s="140"/>
      <c r="BL173" s="140"/>
      <c r="BM173" s="138"/>
      <c r="BN173" s="138"/>
      <c r="BO173" s="138"/>
      <c r="BP173" s="138"/>
      <c r="BQ173" s="138"/>
      <c r="BR173" s="138"/>
      <c r="BS173" s="138"/>
      <c r="BT173" s="4"/>
      <c r="BU173" s="4"/>
      <c r="BV173" s="4"/>
      <c r="BW173" s="4"/>
      <c r="BX173" s="4"/>
      <c r="BY173" s="4"/>
      <c r="BZ173" s="138"/>
      <c r="CA173" s="138"/>
      <c r="CB173" s="138"/>
      <c r="CC173" s="138"/>
      <c r="CD173" s="138"/>
      <c r="CE173" s="138"/>
      <c r="CF173" s="138"/>
      <c r="CG173" s="138"/>
      <c r="CH173" s="138"/>
      <c r="CI173" s="138"/>
      <c r="CJ173" s="138"/>
      <c r="CK173" s="138"/>
      <c r="CL173" s="138"/>
      <c r="CM173" s="138"/>
      <c r="CN173" s="4"/>
      <c r="CO173" s="4"/>
      <c r="CP173" s="4"/>
      <c r="CQ173" s="4"/>
      <c r="CR173" s="4"/>
      <c r="CS173" s="4"/>
      <c r="CT173" s="138"/>
      <c r="CU173" s="138"/>
      <c r="CV173" s="138"/>
      <c r="CW173" s="138"/>
      <c r="CX173" s="138"/>
      <c r="CY173" s="138"/>
      <c r="CZ173" s="138"/>
      <c r="DA173" s="139"/>
      <c r="DB173" s="139"/>
    </row>
    <row r="174" spans="1:106" ht="12.75" customHeight="1">
      <c r="A174" s="89"/>
      <c r="B174" s="89"/>
      <c r="C174" s="89"/>
      <c r="D174" s="89"/>
      <c r="E174" s="89"/>
      <c r="F174" s="136" t="s">
        <v>168</v>
      </c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/>
      <c r="CA174" s="136"/>
      <c r="CB174" s="136"/>
      <c r="CC174" s="136"/>
      <c r="CD174" s="136"/>
      <c r="CE174" s="136"/>
      <c r="CF174" s="136"/>
      <c r="CG174" s="136"/>
      <c r="CH174" s="136"/>
      <c r="CI174" s="136"/>
      <c r="CJ174" s="136"/>
      <c r="CK174" s="136"/>
      <c r="CL174" s="136"/>
      <c r="CM174" s="136"/>
      <c r="CN174" s="136"/>
      <c r="CO174" s="136"/>
      <c r="CP174" s="136"/>
      <c r="CQ174" s="136"/>
      <c r="CR174" s="136"/>
      <c r="CS174" s="136"/>
      <c r="CT174" s="136"/>
      <c r="CU174" s="136"/>
      <c r="CV174" s="136"/>
      <c r="CW174" s="136"/>
      <c r="CX174" s="136"/>
      <c r="CY174" s="136"/>
      <c r="CZ174" s="136"/>
      <c r="DA174" s="139"/>
      <c r="DB174" s="139"/>
    </row>
    <row r="175" spans="1:106" ht="22.2" customHeight="1">
      <c r="A175" s="64">
        <v>1</v>
      </c>
      <c r="B175" s="64"/>
      <c r="C175" s="64"/>
      <c r="D175" s="64"/>
      <c r="E175" s="64"/>
      <c r="F175" s="131" t="s">
        <v>169</v>
      </c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37" t="s">
        <v>167</v>
      </c>
      <c r="AC175" s="89"/>
      <c r="AD175" s="89"/>
      <c r="AE175" s="89"/>
      <c r="AF175" s="89"/>
      <c r="AG175" s="89"/>
      <c r="AH175" s="89" t="s">
        <v>71</v>
      </c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140">
        <v>99.9</v>
      </c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>
        <f>AS175</f>
        <v>99.9</v>
      </c>
      <c r="BG175" s="140"/>
      <c r="BH175" s="140"/>
      <c r="BI175" s="140"/>
      <c r="BJ175" s="140"/>
      <c r="BK175" s="140"/>
      <c r="BL175" s="140"/>
      <c r="BM175" s="138"/>
      <c r="BN175" s="138"/>
      <c r="BO175" s="138"/>
      <c r="BP175" s="138"/>
      <c r="BQ175" s="138"/>
      <c r="BR175" s="138"/>
      <c r="BS175" s="138"/>
      <c r="BT175" s="4"/>
      <c r="BU175" s="4"/>
      <c r="BV175" s="4"/>
      <c r="BW175" s="4"/>
      <c r="BX175" s="4"/>
      <c r="BY175" s="4"/>
      <c r="BZ175" s="138"/>
      <c r="CA175" s="138"/>
      <c r="CB175" s="138"/>
      <c r="CC175" s="138"/>
      <c r="CD175" s="138"/>
      <c r="CE175" s="138"/>
      <c r="CF175" s="138"/>
      <c r="CG175" s="138"/>
      <c r="CH175" s="138"/>
      <c r="CI175" s="138"/>
      <c r="CJ175" s="138"/>
      <c r="CK175" s="138"/>
      <c r="CL175" s="138"/>
      <c r="CM175" s="138"/>
      <c r="CN175" s="4"/>
      <c r="CO175" s="4"/>
      <c r="CP175" s="4"/>
      <c r="CQ175" s="4"/>
      <c r="CR175" s="4"/>
      <c r="CS175" s="4"/>
      <c r="CT175" s="138"/>
      <c r="CU175" s="138"/>
      <c r="CV175" s="138"/>
      <c r="CW175" s="138"/>
      <c r="CX175" s="138"/>
      <c r="CY175" s="138"/>
      <c r="CZ175" s="138"/>
      <c r="DA175" s="139"/>
      <c r="DB175" s="139"/>
    </row>
    <row r="176" spans="1:106" ht="12.75" customHeight="1">
      <c r="A176" s="139"/>
      <c r="B176" s="139"/>
      <c r="C176" s="26" t="s">
        <v>196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</row>
    <row r="177" spans="1:106" ht="12.75" customHeight="1">
      <c r="A177" s="139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39"/>
      <c r="BG177" s="139"/>
      <c r="BH177" s="139"/>
      <c r="BI177" s="139"/>
      <c r="BJ177" s="139"/>
      <c r="BK177" s="139"/>
      <c r="BL177" s="139"/>
      <c r="BM177" s="139"/>
      <c r="BN177" s="139"/>
      <c r="BO177" s="139"/>
      <c r="BP177" s="139"/>
      <c r="BQ177" s="139"/>
      <c r="BR177" s="139"/>
      <c r="BS177" s="139"/>
      <c r="BT177" s="139"/>
      <c r="BU177" s="139"/>
      <c r="BV177" s="139"/>
      <c r="BW177" s="139"/>
      <c r="BX177" s="139"/>
      <c r="BY177" s="139"/>
      <c r="BZ177" s="33" t="s">
        <v>25</v>
      </c>
      <c r="CA177" s="33"/>
      <c r="CB177" s="33"/>
      <c r="CC177" s="33"/>
      <c r="CD177" s="33"/>
      <c r="CE177" s="139"/>
      <c r="CF177" s="139"/>
      <c r="CG177" s="139"/>
      <c r="CH177" s="139"/>
      <c r="CI177" s="139"/>
      <c r="CJ177" s="139"/>
      <c r="CK177" s="139"/>
      <c r="CL177" s="139"/>
      <c r="CM177" s="139"/>
      <c r="CN177" s="139"/>
      <c r="CO177" s="139"/>
      <c r="CP177" s="139"/>
      <c r="CQ177" s="139"/>
      <c r="CR177" s="139"/>
      <c r="CS177" s="139"/>
      <c r="CT177" s="139"/>
      <c r="CU177" s="139"/>
      <c r="CV177" s="139"/>
      <c r="CW177" s="139"/>
      <c r="CX177" s="139"/>
      <c r="CY177" s="139"/>
      <c r="CZ177" s="139"/>
      <c r="DA177" s="139"/>
      <c r="DB177" s="139"/>
    </row>
    <row r="178" spans="1:106" ht="12.75" customHeight="1">
      <c r="A178" s="92" t="s">
        <v>47</v>
      </c>
      <c r="B178" s="92"/>
      <c r="C178" s="92"/>
      <c r="D178" s="92"/>
      <c r="E178" s="92"/>
      <c r="F178" s="93" t="s">
        <v>50</v>
      </c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 t="s">
        <v>51</v>
      </c>
      <c r="AC178" s="93"/>
      <c r="AD178" s="93"/>
      <c r="AE178" s="93"/>
      <c r="AF178" s="93"/>
      <c r="AG178" s="93"/>
      <c r="AH178" s="93" t="s">
        <v>52</v>
      </c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4" t="s">
        <v>156</v>
      </c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150" t="s">
        <v>186</v>
      </c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39"/>
      <c r="CH178" s="139"/>
      <c r="CI178" s="139"/>
      <c r="CJ178" s="139"/>
      <c r="CK178" s="139"/>
      <c r="CL178" s="139"/>
      <c r="CM178" s="139"/>
      <c r="CN178" s="139"/>
      <c r="CO178" s="139"/>
      <c r="CP178" s="139"/>
      <c r="CQ178" s="139"/>
      <c r="CR178" s="139"/>
      <c r="CS178" s="139"/>
      <c r="CT178" s="139"/>
      <c r="CU178" s="139"/>
      <c r="CV178" s="139"/>
      <c r="CW178" s="139"/>
      <c r="CX178" s="139"/>
      <c r="CY178" s="139"/>
      <c r="CZ178" s="139"/>
      <c r="DA178" s="139"/>
      <c r="DB178" s="139"/>
    </row>
    <row r="179" spans="1:106" ht="21.75" customHeight="1">
      <c r="A179" s="104"/>
      <c r="B179" s="105"/>
      <c r="C179" s="105"/>
      <c r="D179" s="105"/>
      <c r="E179" s="106"/>
      <c r="F179" s="107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6"/>
      <c r="AB179" s="107"/>
      <c r="AC179" s="105"/>
      <c r="AD179" s="105"/>
      <c r="AE179" s="105"/>
      <c r="AF179" s="105"/>
      <c r="AG179" s="106"/>
      <c r="AH179" s="107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6"/>
      <c r="AS179" s="123" t="s">
        <v>53</v>
      </c>
      <c r="AT179" s="123"/>
      <c r="AU179" s="123"/>
      <c r="AV179" s="123"/>
      <c r="AW179" s="123"/>
      <c r="AX179" s="123"/>
      <c r="AY179" s="123"/>
      <c r="AZ179" s="123" t="s">
        <v>29</v>
      </c>
      <c r="BA179" s="123"/>
      <c r="BB179" s="123"/>
      <c r="BC179" s="123"/>
      <c r="BD179" s="123"/>
      <c r="BE179" s="123"/>
      <c r="BF179" s="123" t="s">
        <v>54</v>
      </c>
      <c r="BG179" s="123"/>
      <c r="BH179" s="123"/>
      <c r="BI179" s="123"/>
      <c r="BJ179" s="123"/>
      <c r="BK179" s="123"/>
      <c r="BL179" s="123"/>
      <c r="BM179" s="123" t="s">
        <v>53</v>
      </c>
      <c r="BN179" s="123"/>
      <c r="BO179" s="123"/>
      <c r="BP179" s="123"/>
      <c r="BQ179" s="123"/>
      <c r="BR179" s="123"/>
      <c r="BS179" s="123"/>
      <c r="BT179" s="123" t="s">
        <v>29</v>
      </c>
      <c r="BU179" s="123"/>
      <c r="BV179" s="123"/>
      <c r="BW179" s="123"/>
      <c r="BX179" s="123"/>
      <c r="BY179" s="123"/>
      <c r="BZ179" s="125" t="s">
        <v>55</v>
      </c>
      <c r="CA179" s="125"/>
      <c r="CB179" s="125"/>
      <c r="CC179" s="125"/>
      <c r="CD179" s="125"/>
      <c r="CE179" s="125"/>
      <c r="CF179" s="125"/>
      <c r="CG179" s="139"/>
      <c r="CH179" s="139"/>
      <c r="CI179" s="139"/>
      <c r="CJ179" s="139"/>
      <c r="CK179" s="139"/>
      <c r="CL179" s="139"/>
      <c r="CM179" s="139"/>
      <c r="CN179" s="139"/>
      <c r="CO179" s="139"/>
      <c r="CP179" s="139"/>
      <c r="CQ179" s="139"/>
      <c r="CR179" s="139"/>
      <c r="CS179" s="139"/>
      <c r="CT179" s="139"/>
      <c r="CU179" s="139"/>
      <c r="CV179" s="139"/>
      <c r="CW179" s="139"/>
      <c r="CX179" s="139"/>
      <c r="CY179" s="139"/>
      <c r="CZ179" s="139"/>
      <c r="DA179" s="139"/>
      <c r="DB179" s="139"/>
    </row>
    <row r="180" spans="1:106" s="82" customFormat="1" ht="12.75" customHeight="1">
      <c r="A180" s="56">
        <v>1</v>
      </c>
      <c r="B180" s="56"/>
      <c r="C180" s="56"/>
      <c r="D180" s="56"/>
      <c r="E180" s="56"/>
      <c r="F180" s="57">
        <v>2</v>
      </c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>
        <v>3</v>
      </c>
      <c r="AC180" s="57"/>
      <c r="AD180" s="57"/>
      <c r="AE180" s="57"/>
      <c r="AF180" s="57"/>
      <c r="AG180" s="57"/>
      <c r="AH180" s="57">
        <v>4</v>
      </c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>
        <v>5</v>
      </c>
      <c r="AT180" s="57"/>
      <c r="AU180" s="57"/>
      <c r="AV180" s="57"/>
      <c r="AW180" s="57"/>
      <c r="AX180" s="57"/>
      <c r="AY180" s="57"/>
      <c r="AZ180" s="57">
        <v>6</v>
      </c>
      <c r="BA180" s="57"/>
      <c r="BB180" s="57"/>
      <c r="BC180" s="57"/>
      <c r="BD180" s="57"/>
      <c r="BE180" s="57"/>
      <c r="BF180" s="57">
        <v>7</v>
      </c>
      <c r="BG180" s="57"/>
      <c r="BH180" s="57"/>
      <c r="BI180" s="57"/>
      <c r="BJ180" s="57"/>
      <c r="BK180" s="57"/>
      <c r="BL180" s="57"/>
      <c r="BM180" s="57">
        <v>8</v>
      </c>
      <c r="BN180" s="57"/>
      <c r="BO180" s="57"/>
      <c r="BP180" s="57"/>
      <c r="BQ180" s="57"/>
      <c r="BR180" s="57"/>
      <c r="BS180" s="57"/>
      <c r="BT180" s="57">
        <v>9</v>
      </c>
      <c r="BU180" s="57"/>
      <c r="BV180" s="57"/>
      <c r="BW180" s="57"/>
      <c r="BX180" s="57"/>
      <c r="BY180" s="57"/>
      <c r="BZ180" s="58">
        <v>10</v>
      </c>
      <c r="CA180" s="58"/>
      <c r="CB180" s="58"/>
      <c r="CC180" s="58"/>
      <c r="CD180" s="58"/>
      <c r="CE180" s="58"/>
      <c r="CF180" s="58"/>
    </row>
    <row r="181" spans="1:106" s="135" customFormat="1" ht="12.75" customHeight="1">
      <c r="A181" s="133" t="s">
        <v>56</v>
      </c>
      <c r="B181" s="133"/>
      <c r="C181" s="133"/>
      <c r="D181" s="133"/>
      <c r="E181" s="133"/>
      <c r="F181" s="134" t="s">
        <v>20</v>
      </c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</row>
    <row r="182" spans="1:106" ht="12.75" customHeight="1">
      <c r="A182" s="89"/>
      <c r="B182" s="89"/>
      <c r="C182" s="89"/>
      <c r="D182" s="89"/>
      <c r="E182" s="89"/>
      <c r="F182" s="136" t="s">
        <v>57</v>
      </c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6"/>
      <c r="CB182" s="136"/>
      <c r="CC182" s="136"/>
      <c r="CD182" s="136"/>
      <c r="CE182" s="136"/>
      <c r="CF182" s="136"/>
      <c r="CG182" s="139"/>
      <c r="CH182" s="139"/>
      <c r="CI182" s="139"/>
      <c r="CJ182" s="139"/>
      <c r="CK182" s="139"/>
      <c r="CL182" s="139"/>
      <c r="CM182" s="139"/>
      <c r="CN182" s="139"/>
      <c r="CO182" s="139"/>
      <c r="CP182" s="139"/>
      <c r="CQ182" s="139"/>
      <c r="CR182" s="139"/>
      <c r="CS182" s="139"/>
      <c r="CT182" s="139"/>
      <c r="CU182" s="139"/>
      <c r="CV182" s="139"/>
      <c r="CW182" s="139"/>
      <c r="CX182" s="139"/>
      <c r="CY182" s="139"/>
      <c r="CZ182" s="139"/>
      <c r="DA182" s="139"/>
      <c r="DB182" s="139"/>
    </row>
    <row r="183" spans="1:106" ht="19.2" customHeight="1">
      <c r="A183" s="64">
        <v>1</v>
      </c>
      <c r="B183" s="64"/>
      <c r="C183" s="64"/>
      <c r="D183" s="64"/>
      <c r="E183" s="64"/>
      <c r="F183" s="116" t="s">
        <v>58</v>
      </c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 t="s">
        <v>59</v>
      </c>
      <c r="AC183" s="116"/>
      <c r="AD183" s="116"/>
      <c r="AE183" s="116"/>
      <c r="AF183" s="116"/>
      <c r="AG183" s="116"/>
      <c r="AH183" s="137" t="s">
        <v>149</v>
      </c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138">
        <v>1</v>
      </c>
      <c r="AT183" s="138"/>
      <c r="AU183" s="138"/>
      <c r="AV183" s="138"/>
      <c r="AW183" s="138"/>
      <c r="AX183" s="138"/>
      <c r="AY183" s="138"/>
      <c r="AZ183" s="4"/>
      <c r="BA183" s="4"/>
      <c r="BB183" s="4"/>
      <c r="BC183" s="4"/>
      <c r="BD183" s="4"/>
      <c r="BE183" s="4"/>
      <c r="BF183" s="138">
        <v>1</v>
      </c>
      <c r="BG183" s="138"/>
      <c r="BH183" s="138"/>
      <c r="BI183" s="138"/>
      <c r="BJ183" s="138"/>
      <c r="BK183" s="138"/>
      <c r="BL183" s="138"/>
      <c r="BM183" s="138">
        <v>1</v>
      </c>
      <c r="BN183" s="138"/>
      <c r="BO183" s="138"/>
      <c r="BP183" s="138"/>
      <c r="BQ183" s="138"/>
      <c r="BR183" s="138"/>
      <c r="BS183" s="138"/>
      <c r="BT183" s="4"/>
      <c r="BU183" s="4"/>
      <c r="BV183" s="4"/>
      <c r="BW183" s="4"/>
      <c r="BX183" s="4"/>
      <c r="BY183" s="4"/>
      <c r="BZ183" s="138">
        <v>1</v>
      </c>
      <c r="CA183" s="138"/>
      <c r="CB183" s="138"/>
      <c r="CC183" s="138"/>
      <c r="CD183" s="138"/>
      <c r="CE183" s="138"/>
      <c r="CF183" s="138"/>
      <c r="CG183" s="139"/>
      <c r="CH183" s="139"/>
      <c r="CI183" s="139"/>
      <c r="CJ183" s="139"/>
      <c r="CK183" s="139"/>
      <c r="CL183" s="139"/>
      <c r="CM183" s="139"/>
      <c r="CN183" s="139"/>
      <c r="CO183" s="139"/>
      <c r="CP183" s="139"/>
      <c r="CQ183" s="139"/>
      <c r="CR183" s="139"/>
      <c r="CS183" s="139"/>
      <c r="CT183" s="139"/>
      <c r="CU183" s="139"/>
      <c r="CV183" s="139"/>
      <c r="CW183" s="139"/>
      <c r="CX183" s="139"/>
      <c r="CY183" s="139"/>
      <c r="CZ183" s="139"/>
      <c r="DA183" s="139"/>
      <c r="DB183" s="139"/>
    </row>
    <row r="184" spans="1:106" ht="12.75" customHeight="1">
      <c r="A184" s="89"/>
      <c r="B184" s="89"/>
      <c r="C184" s="89"/>
      <c r="D184" s="89"/>
      <c r="E184" s="89"/>
      <c r="F184" s="136" t="s">
        <v>60</v>
      </c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/>
      <c r="CC184" s="136"/>
      <c r="CD184" s="136"/>
      <c r="CE184" s="136"/>
      <c r="CF184" s="136"/>
      <c r="CG184" s="139"/>
      <c r="CH184" s="139"/>
      <c r="CI184" s="139"/>
      <c r="CJ184" s="139"/>
      <c r="CK184" s="139"/>
      <c r="CL184" s="139"/>
      <c r="CM184" s="139"/>
      <c r="CN184" s="139"/>
      <c r="CO184" s="139"/>
      <c r="CP184" s="139"/>
      <c r="CQ184" s="139"/>
      <c r="CR184" s="139"/>
      <c r="CS184" s="139"/>
      <c r="CT184" s="139"/>
      <c r="CU184" s="139"/>
      <c r="CV184" s="139"/>
      <c r="CW184" s="139"/>
      <c r="CX184" s="139"/>
      <c r="CY184" s="139"/>
      <c r="CZ184" s="139"/>
      <c r="DA184" s="139"/>
      <c r="DB184" s="139"/>
    </row>
    <row r="185" spans="1:106" ht="42" customHeight="1">
      <c r="A185" s="64">
        <v>1</v>
      </c>
      <c r="B185" s="64"/>
      <c r="C185" s="64"/>
      <c r="D185" s="64"/>
      <c r="E185" s="64"/>
      <c r="F185" s="116" t="s">
        <v>61</v>
      </c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 t="s">
        <v>59</v>
      </c>
      <c r="AC185" s="116"/>
      <c r="AD185" s="116"/>
      <c r="AE185" s="116"/>
      <c r="AF185" s="116"/>
      <c r="AG185" s="116"/>
      <c r="AH185" s="137" t="s">
        <v>150</v>
      </c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138">
        <v>10</v>
      </c>
      <c r="AT185" s="138"/>
      <c r="AU185" s="138"/>
      <c r="AV185" s="138"/>
      <c r="AW185" s="138"/>
      <c r="AX185" s="138"/>
      <c r="AY185" s="138"/>
      <c r="AZ185" s="4"/>
      <c r="BA185" s="4"/>
      <c r="BB185" s="4"/>
      <c r="BC185" s="4"/>
      <c r="BD185" s="4"/>
      <c r="BE185" s="4"/>
      <c r="BF185" s="138">
        <f>AS185+AZ185</f>
        <v>10</v>
      </c>
      <c r="BG185" s="138"/>
      <c r="BH185" s="138"/>
      <c r="BI185" s="138"/>
      <c r="BJ185" s="138"/>
      <c r="BK185" s="138"/>
      <c r="BL185" s="138"/>
      <c r="BM185" s="138">
        <v>10</v>
      </c>
      <c r="BN185" s="138"/>
      <c r="BO185" s="138"/>
      <c r="BP185" s="138"/>
      <c r="BQ185" s="138"/>
      <c r="BR185" s="138"/>
      <c r="BS185" s="138"/>
      <c r="BT185" s="4"/>
      <c r="BU185" s="4"/>
      <c r="BV185" s="4"/>
      <c r="BW185" s="4"/>
      <c r="BX185" s="4"/>
      <c r="BY185" s="4"/>
      <c r="BZ185" s="138">
        <f>BM185+BT185</f>
        <v>10</v>
      </c>
      <c r="CA185" s="138"/>
      <c r="CB185" s="138"/>
      <c r="CC185" s="138"/>
      <c r="CD185" s="138"/>
      <c r="CE185" s="138"/>
      <c r="CF185" s="138"/>
      <c r="CG185" s="139"/>
      <c r="CH185" s="139"/>
      <c r="CI185" s="139"/>
      <c r="CJ185" s="139"/>
      <c r="CK185" s="139"/>
      <c r="CL185" s="139"/>
      <c r="CM185" s="139"/>
      <c r="CN185" s="139"/>
      <c r="CO185" s="139"/>
      <c r="CP185" s="139"/>
      <c r="CQ185" s="139"/>
      <c r="CR185" s="139"/>
      <c r="CS185" s="139"/>
      <c r="CT185" s="139"/>
      <c r="CU185" s="139"/>
      <c r="CV185" s="139"/>
      <c r="CW185" s="139"/>
      <c r="CX185" s="139"/>
      <c r="CY185" s="139"/>
      <c r="CZ185" s="139"/>
      <c r="DA185" s="139"/>
      <c r="DB185" s="139"/>
    </row>
    <row r="186" spans="1:106" ht="12.75" customHeight="1">
      <c r="A186" s="64">
        <v>2</v>
      </c>
      <c r="B186" s="64"/>
      <c r="C186" s="64"/>
      <c r="D186" s="64"/>
      <c r="E186" s="64"/>
      <c r="F186" s="116" t="s">
        <v>62</v>
      </c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 t="s">
        <v>63</v>
      </c>
      <c r="AC186" s="116"/>
      <c r="AD186" s="116"/>
      <c r="AE186" s="116"/>
      <c r="AF186" s="116"/>
      <c r="AG186" s="116"/>
      <c r="AH186" s="116" t="s">
        <v>64</v>
      </c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3">
        <v>91301.7</v>
      </c>
      <c r="AT186" s="3"/>
      <c r="AU186" s="3"/>
      <c r="AV186" s="3"/>
      <c r="AW186" s="3"/>
      <c r="AX186" s="3"/>
      <c r="AY186" s="3"/>
      <c r="AZ186" s="4"/>
      <c r="BA186" s="4"/>
      <c r="BB186" s="4"/>
      <c r="BC186" s="4"/>
      <c r="BD186" s="4"/>
      <c r="BE186" s="4"/>
      <c r="BF186" s="3">
        <f>AS186</f>
        <v>91301.7</v>
      </c>
      <c r="BG186" s="3"/>
      <c r="BH186" s="3"/>
      <c r="BI186" s="3"/>
      <c r="BJ186" s="3"/>
      <c r="BK186" s="3"/>
      <c r="BL186" s="3"/>
      <c r="BM186" s="3">
        <v>91301.7</v>
      </c>
      <c r="BN186" s="3"/>
      <c r="BO186" s="3"/>
      <c r="BP186" s="3"/>
      <c r="BQ186" s="3"/>
      <c r="BR186" s="3"/>
      <c r="BS186" s="3"/>
      <c r="BT186" s="4"/>
      <c r="BU186" s="4"/>
      <c r="BV186" s="4"/>
      <c r="BW186" s="4"/>
      <c r="BX186" s="4"/>
      <c r="BY186" s="4"/>
      <c r="BZ186" s="3">
        <f>BM186</f>
        <v>91301.7</v>
      </c>
      <c r="CA186" s="3"/>
      <c r="CB186" s="3"/>
      <c r="CC186" s="3"/>
      <c r="CD186" s="3"/>
      <c r="CE186" s="3"/>
      <c r="CF186" s="3"/>
      <c r="CG186" s="139"/>
      <c r="CH186" s="139"/>
      <c r="CI186" s="139"/>
      <c r="CJ186" s="139"/>
      <c r="CK186" s="139"/>
      <c r="CL186" s="139"/>
      <c r="CM186" s="139"/>
      <c r="CN186" s="139"/>
      <c r="CO186" s="139"/>
      <c r="CP186" s="139"/>
      <c r="CQ186" s="139"/>
      <c r="CR186" s="139"/>
      <c r="CS186" s="139"/>
      <c r="CT186" s="139"/>
      <c r="CU186" s="139"/>
      <c r="CV186" s="139"/>
      <c r="CW186" s="139"/>
      <c r="CX186" s="139"/>
      <c r="CY186" s="139"/>
      <c r="CZ186" s="139"/>
      <c r="DA186" s="139"/>
      <c r="DB186" s="139"/>
    </row>
    <row r="187" spans="1:106" ht="21.75" customHeight="1">
      <c r="A187" s="64">
        <v>3</v>
      </c>
      <c r="B187" s="64"/>
      <c r="C187" s="64"/>
      <c r="D187" s="64"/>
      <c r="E187" s="64"/>
      <c r="F187" s="116" t="s">
        <v>65</v>
      </c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 t="s">
        <v>59</v>
      </c>
      <c r="AC187" s="116"/>
      <c r="AD187" s="116"/>
      <c r="AE187" s="116"/>
      <c r="AF187" s="116"/>
      <c r="AG187" s="116"/>
      <c r="AH187" s="116" t="s">
        <v>66</v>
      </c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38">
        <v>8</v>
      </c>
      <c r="AT187" s="138"/>
      <c r="AU187" s="138"/>
      <c r="AV187" s="138"/>
      <c r="AW187" s="138"/>
      <c r="AX187" s="138"/>
      <c r="AY187" s="138"/>
      <c r="AZ187" s="4"/>
      <c r="BA187" s="4"/>
      <c r="BB187" s="4"/>
      <c r="BC187" s="4"/>
      <c r="BD187" s="4"/>
      <c r="BE187" s="4"/>
      <c r="BF187" s="138">
        <f>AS187</f>
        <v>8</v>
      </c>
      <c r="BG187" s="138"/>
      <c r="BH187" s="138"/>
      <c r="BI187" s="138"/>
      <c r="BJ187" s="138"/>
      <c r="BK187" s="138"/>
      <c r="BL187" s="138"/>
      <c r="BM187" s="138">
        <v>8</v>
      </c>
      <c r="BN187" s="138"/>
      <c r="BO187" s="138"/>
      <c r="BP187" s="138"/>
      <c r="BQ187" s="138"/>
      <c r="BR187" s="138"/>
      <c r="BS187" s="138"/>
      <c r="BT187" s="4"/>
      <c r="BU187" s="4"/>
      <c r="BV187" s="4"/>
      <c r="BW187" s="4"/>
      <c r="BX187" s="4"/>
      <c r="BY187" s="4"/>
      <c r="BZ187" s="138">
        <f>BM187</f>
        <v>8</v>
      </c>
      <c r="CA187" s="138"/>
      <c r="CB187" s="138"/>
      <c r="CC187" s="138"/>
      <c r="CD187" s="138"/>
      <c r="CE187" s="138"/>
      <c r="CF187" s="138"/>
      <c r="CG187" s="139"/>
      <c r="CH187" s="139"/>
      <c r="CI187" s="139"/>
      <c r="CJ187" s="139"/>
      <c r="CK187" s="139"/>
      <c r="CL187" s="139"/>
      <c r="CM187" s="139"/>
      <c r="CN187" s="139"/>
      <c r="CO187" s="139"/>
      <c r="CP187" s="139"/>
      <c r="CQ187" s="139"/>
      <c r="CR187" s="139"/>
      <c r="CS187" s="139"/>
      <c r="CT187" s="139"/>
      <c r="CU187" s="139"/>
      <c r="CV187" s="139"/>
      <c r="CW187" s="139"/>
      <c r="CX187" s="139"/>
      <c r="CY187" s="139"/>
      <c r="CZ187" s="139"/>
      <c r="DA187" s="139"/>
      <c r="DB187" s="139"/>
    </row>
    <row r="188" spans="1:106" ht="12.75" customHeight="1">
      <c r="A188" s="64">
        <v>4</v>
      </c>
      <c r="B188" s="64"/>
      <c r="C188" s="64"/>
      <c r="D188" s="64"/>
      <c r="E188" s="64"/>
      <c r="F188" s="116" t="s">
        <v>67</v>
      </c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 t="s">
        <v>63</v>
      </c>
      <c r="AC188" s="116"/>
      <c r="AD188" s="116"/>
      <c r="AE188" s="116"/>
      <c r="AF188" s="116"/>
      <c r="AG188" s="116"/>
      <c r="AH188" s="116" t="s">
        <v>64</v>
      </c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3">
        <v>4092.8</v>
      </c>
      <c r="AT188" s="3"/>
      <c r="AU188" s="3"/>
      <c r="AV188" s="3"/>
      <c r="AW188" s="3"/>
      <c r="AX188" s="3"/>
      <c r="AY188" s="3"/>
      <c r="AZ188" s="4"/>
      <c r="BA188" s="4"/>
      <c r="BB188" s="4"/>
      <c r="BC188" s="4"/>
      <c r="BD188" s="4"/>
      <c r="BE188" s="4"/>
      <c r="BF188" s="3">
        <f>AS188</f>
        <v>4092.8</v>
      </c>
      <c r="BG188" s="3"/>
      <c r="BH188" s="3"/>
      <c r="BI188" s="3"/>
      <c r="BJ188" s="3"/>
      <c r="BK188" s="3"/>
      <c r="BL188" s="3"/>
      <c r="BM188" s="3">
        <v>4092.8</v>
      </c>
      <c r="BN188" s="3"/>
      <c r="BO188" s="3"/>
      <c r="BP188" s="3"/>
      <c r="BQ188" s="3"/>
      <c r="BR188" s="3"/>
      <c r="BS188" s="3"/>
      <c r="BT188" s="4"/>
      <c r="BU188" s="4"/>
      <c r="BV188" s="4"/>
      <c r="BW188" s="4"/>
      <c r="BX188" s="4"/>
      <c r="BY188" s="4"/>
      <c r="BZ188" s="3">
        <f>BM188</f>
        <v>4092.8</v>
      </c>
      <c r="CA188" s="3"/>
      <c r="CB188" s="3"/>
      <c r="CC188" s="3"/>
      <c r="CD188" s="3"/>
      <c r="CE188" s="3"/>
      <c r="CF188" s="3"/>
      <c r="CG188" s="139"/>
      <c r="CH188" s="139"/>
      <c r="CI188" s="139"/>
      <c r="CJ188" s="139"/>
      <c r="CK188" s="139"/>
      <c r="CL188" s="139"/>
      <c r="CM188" s="139"/>
      <c r="CN188" s="139"/>
      <c r="CO188" s="139"/>
      <c r="CP188" s="139"/>
      <c r="CQ188" s="139"/>
      <c r="CR188" s="139"/>
      <c r="CS188" s="139"/>
      <c r="CT188" s="139"/>
      <c r="CU188" s="139"/>
      <c r="CV188" s="139"/>
      <c r="CW188" s="139"/>
      <c r="CX188" s="139"/>
      <c r="CY188" s="139"/>
      <c r="CZ188" s="139"/>
      <c r="DA188" s="139"/>
      <c r="DB188" s="139"/>
    </row>
    <row r="189" spans="1:106" ht="12.75" customHeight="1">
      <c r="A189" s="89"/>
      <c r="B189" s="89"/>
      <c r="C189" s="89"/>
      <c r="D189" s="89"/>
      <c r="E189" s="89"/>
      <c r="F189" s="136" t="s">
        <v>68</v>
      </c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/>
      <c r="CE189" s="136"/>
      <c r="CF189" s="136"/>
      <c r="CG189" s="139"/>
      <c r="CH189" s="139"/>
      <c r="CI189" s="139"/>
      <c r="CJ189" s="139"/>
      <c r="CK189" s="139"/>
      <c r="CL189" s="139"/>
      <c r="CM189" s="139"/>
      <c r="CN189" s="139"/>
      <c r="CO189" s="139"/>
      <c r="CP189" s="139"/>
      <c r="CQ189" s="139"/>
      <c r="CR189" s="139"/>
      <c r="CS189" s="139"/>
      <c r="CT189" s="139"/>
      <c r="CU189" s="139"/>
      <c r="CV189" s="139"/>
      <c r="CW189" s="139"/>
      <c r="CX189" s="139"/>
      <c r="CY189" s="139"/>
      <c r="CZ189" s="139"/>
      <c r="DA189" s="139"/>
      <c r="DB189" s="139"/>
    </row>
    <row r="190" spans="1:106" ht="20.399999999999999" customHeight="1">
      <c r="A190" s="64">
        <v>1</v>
      </c>
      <c r="B190" s="64"/>
      <c r="C190" s="64"/>
      <c r="D190" s="64"/>
      <c r="E190" s="64"/>
      <c r="F190" s="116" t="s">
        <v>69</v>
      </c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 t="s">
        <v>70</v>
      </c>
      <c r="AC190" s="116"/>
      <c r="AD190" s="116"/>
      <c r="AE190" s="116"/>
      <c r="AF190" s="116"/>
      <c r="AG190" s="116"/>
      <c r="AH190" s="116" t="s">
        <v>71</v>
      </c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49">
        <f>AB119/AS188</f>
        <v>57.228059030492567</v>
      </c>
      <c r="AT190" s="149"/>
      <c r="AU190" s="149"/>
      <c r="AV190" s="149"/>
      <c r="AW190" s="149"/>
      <c r="AX190" s="149"/>
      <c r="AY190" s="149"/>
      <c r="AZ190" s="4"/>
      <c r="BA190" s="4"/>
      <c r="BB190" s="4"/>
      <c r="BC190" s="4"/>
      <c r="BD190" s="4"/>
      <c r="BE190" s="4"/>
      <c r="BF190" s="149">
        <f>AV119/BF188</f>
        <v>57.228059030492567</v>
      </c>
      <c r="BG190" s="149"/>
      <c r="BH190" s="149"/>
      <c r="BI190" s="149"/>
      <c r="BJ190" s="149"/>
      <c r="BK190" s="149"/>
      <c r="BL190" s="149"/>
      <c r="BM190" s="149">
        <f>BB119/BM188</f>
        <v>57.228059030492567</v>
      </c>
      <c r="BN190" s="149"/>
      <c r="BO190" s="149"/>
      <c r="BP190" s="149"/>
      <c r="BQ190" s="149"/>
      <c r="BR190" s="149"/>
      <c r="BS190" s="149"/>
      <c r="BT190" s="4"/>
      <c r="BU190" s="4"/>
      <c r="BV190" s="4"/>
      <c r="BW190" s="4"/>
      <c r="BX190" s="4"/>
      <c r="BY190" s="4"/>
      <c r="BZ190" s="149">
        <f>BV119/BZ188</f>
        <v>57.228059030492567</v>
      </c>
      <c r="CA190" s="149"/>
      <c r="CB190" s="149"/>
      <c r="CC190" s="149"/>
      <c r="CD190" s="149"/>
      <c r="CE190" s="149"/>
      <c r="CF190" s="149"/>
      <c r="CG190" s="139"/>
      <c r="CH190" s="139"/>
      <c r="CI190" s="139"/>
      <c r="CJ190" s="139"/>
      <c r="CK190" s="139"/>
      <c r="CL190" s="139"/>
      <c r="CM190" s="139"/>
      <c r="CN190" s="139"/>
      <c r="CO190" s="139"/>
      <c r="CP190" s="139"/>
      <c r="CQ190" s="139"/>
      <c r="CR190" s="139"/>
      <c r="CS190" s="139"/>
      <c r="CT190" s="139"/>
      <c r="CU190" s="139"/>
      <c r="CV190" s="139"/>
      <c r="CW190" s="139"/>
      <c r="CX190" s="139"/>
      <c r="CY190" s="139"/>
      <c r="CZ190" s="139"/>
      <c r="DA190" s="139"/>
      <c r="DB190" s="139"/>
    </row>
    <row r="191" spans="1:106" s="135" customFormat="1" ht="12.75" customHeight="1">
      <c r="A191" s="133" t="s">
        <v>72</v>
      </c>
      <c r="B191" s="133"/>
      <c r="C191" s="133"/>
      <c r="D191" s="133"/>
      <c r="E191" s="133"/>
      <c r="F191" s="134" t="s">
        <v>21</v>
      </c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  <c r="BI191" s="134"/>
      <c r="BJ191" s="134"/>
      <c r="BK191" s="134"/>
      <c r="BL191" s="134"/>
      <c r="BM191" s="134"/>
      <c r="BN191" s="134"/>
      <c r="BO191" s="134"/>
      <c r="BP191" s="134"/>
      <c r="BQ191" s="134"/>
      <c r="BR191" s="134"/>
      <c r="BS191" s="134"/>
      <c r="BT191" s="134"/>
      <c r="BU191" s="134"/>
      <c r="BV191" s="134"/>
      <c r="BW191" s="134"/>
      <c r="BX191" s="134"/>
      <c r="BY191" s="134"/>
      <c r="BZ191" s="134"/>
      <c r="CA191" s="134"/>
      <c r="CB191" s="134"/>
      <c r="CC191" s="134"/>
      <c r="CD191" s="134"/>
      <c r="CE191" s="134"/>
      <c r="CF191" s="134"/>
    </row>
    <row r="192" spans="1:106" ht="12.75" customHeight="1">
      <c r="A192" s="89"/>
      <c r="B192" s="89"/>
      <c r="C192" s="89"/>
      <c r="D192" s="89"/>
      <c r="E192" s="89"/>
      <c r="F192" s="136" t="s">
        <v>57</v>
      </c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/>
      <c r="CF192" s="136"/>
      <c r="CG192" s="139"/>
      <c r="CH192" s="139"/>
      <c r="CI192" s="139"/>
      <c r="CJ192" s="139"/>
      <c r="CK192" s="139"/>
      <c r="CL192" s="139"/>
      <c r="CM192" s="139"/>
      <c r="CN192" s="139"/>
      <c r="CO192" s="139"/>
      <c r="CP192" s="139"/>
      <c r="CQ192" s="139"/>
      <c r="CR192" s="139"/>
      <c r="CS192" s="139"/>
      <c r="CT192" s="139"/>
      <c r="CU192" s="139"/>
      <c r="CV192" s="139"/>
      <c r="CW192" s="139"/>
      <c r="CX192" s="139"/>
      <c r="CY192" s="139"/>
      <c r="CZ192" s="139"/>
      <c r="DA192" s="139"/>
      <c r="DB192" s="139"/>
    </row>
    <row r="193" spans="1:106" ht="40.200000000000003" customHeight="1">
      <c r="A193" s="64">
        <v>1</v>
      </c>
      <c r="B193" s="64"/>
      <c r="C193" s="64"/>
      <c r="D193" s="64"/>
      <c r="E193" s="64"/>
      <c r="F193" s="116" t="s">
        <v>73</v>
      </c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 t="s">
        <v>59</v>
      </c>
      <c r="AC193" s="116"/>
      <c r="AD193" s="116"/>
      <c r="AE193" s="116"/>
      <c r="AF193" s="116"/>
      <c r="AG193" s="116"/>
      <c r="AH193" s="137" t="s">
        <v>150</v>
      </c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138">
        <v>1</v>
      </c>
      <c r="AT193" s="138"/>
      <c r="AU193" s="138"/>
      <c r="AV193" s="138"/>
      <c r="AW193" s="138"/>
      <c r="AX193" s="138"/>
      <c r="AY193" s="138"/>
      <c r="AZ193" s="4"/>
      <c r="BA193" s="4"/>
      <c r="BB193" s="4"/>
      <c r="BC193" s="4"/>
      <c r="BD193" s="4"/>
      <c r="BE193" s="4"/>
      <c r="BF193" s="138">
        <v>1</v>
      </c>
      <c r="BG193" s="138"/>
      <c r="BH193" s="138"/>
      <c r="BI193" s="138"/>
      <c r="BJ193" s="138"/>
      <c r="BK193" s="138"/>
      <c r="BL193" s="138"/>
      <c r="BM193" s="138">
        <v>1</v>
      </c>
      <c r="BN193" s="138"/>
      <c r="BO193" s="138"/>
      <c r="BP193" s="138"/>
      <c r="BQ193" s="138"/>
      <c r="BR193" s="138"/>
      <c r="BS193" s="138"/>
      <c r="BT193" s="4"/>
      <c r="BU193" s="4"/>
      <c r="BV193" s="4"/>
      <c r="BW193" s="4"/>
      <c r="BX193" s="4"/>
      <c r="BY193" s="4"/>
      <c r="BZ193" s="138">
        <v>1</v>
      </c>
      <c r="CA193" s="138"/>
      <c r="CB193" s="138"/>
      <c r="CC193" s="138"/>
      <c r="CD193" s="138"/>
      <c r="CE193" s="138"/>
      <c r="CF193" s="138"/>
      <c r="CG193" s="139"/>
      <c r="CH193" s="139"/>
      <c r="CI193" s="139"/>
      <c r="CJ193" s="139"/>
      <c r="CK193" s="139"/>
      <c r="CL193" s="139"/>
      <c r="CM193" s="139"/>
      <c r="CN193" s="139"/>
      <c r="CO193" s="139"/>
      <c r="CP193" s="139"/>
      <c r="CQ193" s="139"/>
      <c r="CR193" s="139"/>
      <c r="CS193" s="139"/>
      <c r="CT193" s="139"/>
      <c r="CU193" s="139"/>
      <c r="CV193" s="139"/>
      <c r="CW193" s="139"/>
      <c r="CX193" s="139"/>
      <c r="CY193" s="139"/>
      <c r="CZ193" s="139"/>
      <c r="DA193" s="139"/>
      <c r="DB193" s="139"/>
    </row>
    <row r="194" spans="1:106" ht="18.600000000000001" customHeight="1">
      <c r="A194" s="64">
        <v>2</v>
      </c>
      <c r="B194" s="64"/>
      <c r="C194" s="64"/>
      <c r="D194" s="64"/>
      <c r="E194" s="64"/>
      <c r="F194" s="116" t="s">
        <v>58</v>
      </c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 t="s">
        <v>59</v>
      </c>
      <c r="AC194" s="116"/>
      <c r="AD194" s="116"/>
      <c r="AE194" s="116"/>
      <c r="AF194" s="116"/>
      <c r="AG194" s="116"/>
      <c r="AH194" s="137" t="s">
        <v>149</v>
      </c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138">
        <v>9</v>
      </c>
      <c r="AT194" s="138"/>
      <c r="AU194" s="138"/>
      <c r="AV194" s="138"/>
      <c r="AW194" s="138"/>
      <c r="AX194" s="138"/>
      <c r="AY194" s="138"/>
      <c r="AZ194" s="4"/>
      <c r="BA194" s="4"/>
      <c r="BB194" s="4"/>
      <c r="BC194" s="4"/>
      <c r="BD194" s="4"/>
      <c r="BE194" s="4"/>
      <c r="BF194" s="138">
        <v>9</v>
      </c>
      <c r="BG194" s="138"/>
      <c r="BH194" s="138"/>
      <c r="BI194" s="138"/>
      <c r="BJ194" s="138"/>
      <c r="BK194" s="138"/>
      <c r="BL194" s="138"/>
      <c r="BM194" s="138">
        <v>9</v>
      </c>
      <c r="BN194" s="138"/>
      <c r="BO194" s="138"/>
      <c r="BP194" s="138"/>
      <c r="BQ194" s="138"/>
      <c r="BR194" s="138"/>
      <c r="BS194" s="138"/>
      <c r="BT194" s="4"/>
      <c r="BU194" s="4"/>
      <c r="BV194" s="4"/>
      <c r="BW194" s="4"/>
      <c r="BX194" s="4"/>
      <c r="BY194" s="4"/>
      <c r="BZ194" s="138">
        <v>9</v>
      </c>
      <c r="CA194" s="138"/>
      <c r="CB194" s="138"/>
      <c r="CC194" s="138"/>
      <c r="CD194" s="138"/>
      <c r="CE194" s="138"/>
      <c r="CF194" s="138"/>
      <c r="CG194" s="139"/>
      <c r="CH194" s="139"/>
      <c r="CI194" s="139"/>
      <c r="CJ194" s="139"/>
      <c r="CK194" s="139"/>
      <c r="CL194" s="139"/>
      <c r="CM194" s="139"/>
      <c r="CN194" s="139"/>
      <c r="CO194" s="139"/>
      <c r="CP194" s="139"/>
      <c r="CQ194" s="139"/>
      <c r="CR194" s="139"/>
      <c r="CS194" s="139"/>
      <c r="CT194" s="139"/>
      <c r="CU194" s="139"/>
      <c r="CV194" s="139"/>
      <c r="CW194" s="139"/>
      <c r="CX194" s="139"/>
      <c r="CY194" s="139"/>
      <c r="CZ194" s="139"/>
      <c r="DA194" s="139"/>
      <c r="DB194" s="139"/>
    </row>
    <row r="195" spans="1:106" ht="24" customHeight="1">
      <c r="A195" s="64">
        <v>3</v>
      </c>
      <c r="B195" s="64"/>
      <c r="C195" s="64"/>
      <c r="D195" s="64"/>
      <c r="E195" s="64"/>
      <c r="F195" s="141" t="s">
        <v>151</v>
      </c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89" t="s">
        <v>59</v>
      </c>
      <c r="AC195" s="89"/>
      <c r="AD195" s="89"/>
      <c r="AE195" s="89"/>
      <c r="AF195" s="89"/>
      <c r="AG195" s="89"/>
      <c r="AH195" s="142" t="s">
        <v>152</v>
      </c>
      <c r="AI195" s="143"/>
      <c r="AJ195" s="143"/>
      <c r="AK195" s="143"/>
      <c r="AL195" s="143"/>
      <c r="AM195" s="143"/>
      <c r="AN195" s="143"/>
      <c r="AO195" s="143"/>
      <c r="AP195" s="143"/>
      <c r="AQ195" s="143"/>
      <c r="AR195" s="143"/>
      <c r="AS195" s="138">
        <v>7</v>
      </c>
      <c r="AT195" s="138"/>
      <c r="AU195" s="138"/>
      <c r="AV195" s="138"/>
      <c r="AW195" s="138"/>
      <c r="AX195" s="138"/>
      <c r="AY195" s="138"/>
      <c r="AZ195" s="4"/>
      <c r="BA195" s="4"/>
      <c r="BB195" s="4"/>
      <c r="BC195" s="4"/>
      <c r="BD195" s="4"/>
      <c r="BE195" s="4"/>
      <c r="BF195" s="138">
        <v>7</v>
      </c>
      <c r="BG195" s="138"/>
      <c r="BH195" s="138"/>
      <c r="BI195" s="138"/>
      <c r="BJ195" s="138"/>
      <c r="BK195" s="138"/>
      <c r="BL195" s="138"/>
      <c r="BM195" s="138">
        <v>7</v>
      </c>
      <c r="BN195" s="138"/>
      <c r="BO195" s="138"/>
      <c r="BP195" s="138"/>
      <c r="BQ195" s="138"/>
      <c r="BR195" s="138"/>
      <c r="BS195" s="138"/>
      <c r="BT195" s="4"/>
      <c r="BU195" s="4"/>
      <c r="BV195" s="4"/>
      <c r="BW195" s="4"/>
      <c r="BX195" s="4"/>
      <c r="BY195" s="4"/>
      <c r="BZ195" s="138">
        <f>BM195</f>
        <v>7</v>
      </c>
      <c r="CA195" s="138"/>
      <c r="CB195" s="138"/>
      <c r="CC195" s="138"/>
      <c r="CD195" s="138"/>
      <c r="CE195" s="138"/>
      <c r="CF195" s="138"/>
      <c r="CG195" s="139"/>
      <c r="CH195" s="139"/>
      <c r="CI195" s="139"/>
      <c r="CJ195" s="139"/>
      <c r="CK195" s="139"/>
      <c r="CL195" s="139"/>
      <c r="CM195" s="139"/>
      <c r="CN195" s="139"/>
      <c r="CO195" s="139"/>
      <c r="CP195" s="139"/>
      <c r="CQ195" s="139"/>
      <c r="CR195" s="139"/>
      <c r="CS195" s="139"/>
      <c r="CT195" s="139"/>
      <c r="CU195" s="139"/>
      <c r="CV195" s="139"/>
      <c r="CW195" s="139"/>
      <c r="CX195" s="139"/>
      <c r="CY195" s="139"/>
      <c r="CZ195" s="139"/>
      <c r="DA195" s="139"/>
      <c r="DB195" s="139"/>
    </row>
    <row r="196" spans="1:106" ht="12.75" customHeight="1">
      <c r="A196" s="89"/>
      <c r="B196" s="89"/>
      <c r="C196" s="89"/>
      <c r="D196" s="89"/>
      <c r="E196" s="89"/>
      <c r="F196" s="136" t="s">
        <v>60</v>
      </c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/>
      <c r="CF196" s="136"/>
      <c r="CG196" s="139"/>
      <c r="CH196" s="139"/>
      <c r="CI196" s="139"/>
      <c r="CJ196" s="139"/>
      <c r="CK196" s="139"/>
      <c r="CL196" s="139"/>
      <c r="CM196" s="139"/>
      <c r="CN196" s="139"/>
      <c r="CO196" s="139"/>
      <c r="CP196" s="139"/>
      <c r="CQ196" s="139"/>
      <c r="CR196" s="139"/>
      <c r="CS196" s="139"/>
      <c r="CT196" s="139"/>
      <c r="CU196" s="139"/>
      <c r="CV196" s="139"/>
      <c r="CW196" s="139"/>
      <c r="CX196" s="139"/>
      <c r="CY196" s="139"/>
      <c r="CZ196" s="139"/>
      <c r="DA196" s="139"/>
      <c r="DB196" s="139"/>
    </row>
    <row r="197" spans="1:106" ht="40.799999999999997" customHeight="1">
      <c r="A197" s="64">
        <v>1</v>
      </c>
      <c r="B197" s="64"/>
      <c r="C197" s="64"/>
      <c r="D197" s="64"/>
      <c r="E197" s="64"/>
      <c r="F197" s="116" t="s">
        <v>74</v>
      </c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 t="s">
        <v>59</v>
      </c>
      <c r="AC197" s="116"/>
      <c r="AD197" s="116"/>
      <c r="AE197" s="116"/>
      <c r="AF197" s="116"/>
      <c r="AG197" s="116"/>
      <c r="AH197" s="137" t="s">
        <v>150</v>
      </c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138">
        <v>12</v>
      </c>
      <c r="AT197" s="138"/>
      <c r="AU197" s="138"/>
      <c r="AV197" s="138"/>
      <c r="AW197" s="138"/>
      <c r="AX197" s="138"/>
      <c r="AY197" s="138"/>
      <c r="AZ197" s="4"/>
      <c r="BA197" s="4"/>
      <c r="BB197" s="4"/>
      <c r="BC197" s="4"/>
      <c r="BD197" s="4"/>
      <c r="BE197" s="4"/>
      <c r="BF197" s="138">
        <f>AS197+AZ197</f>
        <v>12</v>
      </c>
      <c r="BG197" s="138"/>
      <c r="BH197" s="138"/>
      <c r="BI197" s="138"/>
      <c r="BJ197" s="138"/>
      <c r="BK197" s="138"/>
      <c r="BL197" s="138"/>
      <c r="BM197" s="138">
        <v>12</v>
      </c>
      <c r="BN197" s="138"/>
      <c r="BO197" s="138"/>
      <c r="BP197" s="138"/>
      <c r="BQ197" s="138"/>
      <c r="BR197" s="138"/>
      <c r="BS197" s="138"/>
      <c r="BT197" s="4"/>
      <c r="BU197" s="4"/>
      <c r="BV197" s="4"/>
      <c r="BW197" s="4"/>
      <c r="BX197" s="4"/>
      <c r="BY197" s="4"/>
      <c r="BZ197" s="138">
        <f>BM197+BT197</f>
        <v>12</v>
      </c>
      <c r="CA197" s="138"/>
      <c r="CB197" s="138"/>
      <c r="CC197" s="138"/>
      <c r="CD197" s="138"/>
      <c r="CE197" s="138"/>
      <c r="CF197" s="138"/>
      <c r="CG197" s="139"/>
      <c r="CH197" s="139"/>
      <c r="CI197" s="139"/>
      <c r="CJ197" s="139"/>
      <c r="CK197" s="139"/>
      <c r="CL197" s="139"/>
      <c r="CM197" s="139"/>
      <c r="CN197" s="139"/>
      <c r="CO197" s="139"/>
      <c r="CP197" s="139"/>
      <c r="CQ197" s="139"/>
      <c r="CR197" s="139"/>
      <c r="CS197" s="139"/>
      <c r="CT197" s="139"/>
      <c r="CU197" s="139"/>
      <c r="CV197" s="139"/>
      <c r="CW197" s="139"/>
      <c r="CX197" s="139"/>
      <c r="CY197" s="139"/>
      <c r="CZ197" s="139"/>
      <c r="DA197" s="139"/>
      <c r="DB197" s="139"/>
    </row>
    <row r="198" spans="1:106" ht="12.75" customHeight="1">
      <c r="A198" s="64">
        <v>2</v>
      </c>
      <c r="B198" s="64"/>
      <c r="C198" s="64"/>
      <c r="D198" s="64"/>
      <c r="E198" s="64"/>
      <c r="F198" s="116" t="s">
        <v>75</v>
      </c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 t="s">
        <v>59</v>
      </c>
      <c r="AC198" s="116"/>
      <c r="AD198" s="116"/>
      <c r="AE198" s="116"/>
      <c r="AF198" s="116"/>
      <c r="AG198" s="116"/>
      <c r="AH198" s="116" t="s">
        <v>76</v>
      </c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38">
        <v>9</v>
      </c>
      <c r="AT198" s="138"/>
      <c r="AU198" s="138"/>
      <c r="AV198" s="138"/>
      <c r="AW198" s="138"/>
      <c r="AX198" s="138"/>
      <c r="AY198" s="138"/>
      <c r="AZ198" s="4"/>
      <c r="BA198" s="4"/>
      <c r="BB198" s="4"/>
      <c r="BC198" s="4"/>
      <c r="BD198" s="4"/>
      <c r="BE198" s="4"/>
      <c r="BF198" s="138">
        <f>AS198</f>
        <v>9</v>
      </c>
      <c r="BG198" s="138"/>
      <c r="BH198" s="138"/>
      <c r="BI198" s="138"/>
      <c r="BJ198" s="138"/>
      <c r="BK198" s="138"/>
      <c r="BL198" s="138"/>
      <c r="BM198" s="138">
        <v>9</v>
      </c>
      <c r="BN198" s="138"/>
      <c r="BO198" s="138"/>
      <c r="BP198" s="138"/>
      <c r="BQ198" s="138"/>
      <c r="BR198" s="138"/>
      <c r="BS198" s="138"/>
      <c r="BT198" s="4"/>
      <c r="BU198" s="4"/>
      <c r="BV198" s="4"/>
      <c r="BW198" s="4"/>
      <c r="BX198" s="4"/>
      <c r="BY198" s="4"/>
      <c r="BZ198" s="138">
        <f>BM198</f>
        <v>9</v>
      </c>
      <c r="CA198" s="138"/>
      <c r="CB198" s="138"/>
      <c r="CC198" s="138"/>
      <c r="CD198" s="138"/>
      <c r="CE198" s="138"/>
      <c r="CF198" s="138"/>
      <c r="CG198" s="139"/>
      <c r="CH198" s="139"/>
      <c r="CI198" s="139"/>
      <c r="CJ198" s="139"/>
      <c r="CK198" s="139"/>
      <c r="CL198" s="139"/>
      <c r="CM198" s="139"/>
      <c r="CN198" s="139"/>
      <c r="CO198" s="139"/>
      <c r="CP198" s="139"/>
      <c r="CQ198" s="139"/>
      <c r="CR198" s="139"/>
      <c r="CS198" s="139"/>
      <c r="CT198" s="139"/>
      <c r="CU198" s="139"/>
      <c r="CV198" s="139"/>
      <c r="CW198" s="139"/>
      <c r="CX198" s="139"/>
      <c r="CY198" s="139"/>
      <c r="CZ198" s="139"/>
      <c r="DA198" s="139"/>
      <c r="DB198" s="139"/>
    </row>
    <row r="199" spans="1:106" ht="35.4" customHeight="1">
      <c r="A199" s="64">
        <v>3</v>
      </c>
      <c r="B199" s="64"/>
      <c r="C199" s="64"/>
      <c r="D199" s="64"/>
      <c r="E199" s="64"/>
      <c r="F199" s="116" t="s">
        <v>77</v>
      </c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 t="s">
        <v>59</v>
      </c>
      <c r="AC199" s="116"/>
      <c r="AD199" s="116"/>
      <c r="AE199" s="116"/>
      <c r="AF199" s="116"/>
      <c r="AG199" s="116"/>
      <c r="AH199" s="116" t="s">
        <v>78</v>
      </c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38">
        <v>724</v>
      </c>
      <c r="AT199" s="138"/>
      <c r="AU199" s="138"/>
      <c r="AV199" s="138"/>
      <c r="AW199" s="138"/>
      <c r="AX199" s="138"/>
      <c r="AY199" s="138"/>
      <c r="AZ199" s="4"/>
      <c r="BA199" s="4"/>
      <c r="BB199" s="4"/>
      <c r="BC199" s="4"/>
      <c r="BD199" s="4"/>
      <c r="BE199" s="4"/>
      <c r="BF199" s="138">
        <f>AS199</f>
        <v>724</v>
      </c>
      <c r="BG199" s="138"/>
      <c r="BH199" s="138"/>
      <c r="BI199" s="138"/>
      <c r="BJ199" s="138"/>
      <c r="BK199" s="138"/>
      <c r="BL199" s="138"/>
      <c r="BM199" s="138">
        <v>724</v>
      </c>
      <c r="BN199" s="138"/>
      <c r="BO199" s="138"/>
      <c r="BP199" s="138"/>
      <c r="BQ199" s="138"/>
      <c r="BR199" s="138"/>
      <c r="BS199" s="138"/>
      <c r="BT199" s="4"/>
      <c r="BU199" s="4"/>
      <c r="BV199" s="4"/>
      <c r="BW199" s="4"/>
      <c r="BX199" s="4"/>
      <c r="BY199" s="4"/>
      <c r="BZ199" s="138">
        <f>BM199</f>
        <v>724</v>
      </c>
      <c r="CA199" s="138"/>
      <c r="CB199" s="138"/>
      <c r="CC199" s="138"/>
      <c r="CD199" s="138"/>
      <c r="CE199" s="138"/>
      <c r="CF199" s="138"/>
      <c r="CG199" s="139"/>
      <c r="CH199" s="139"/>
      <c r="CI199" s="139"/>
      <c r="CJ199" s="139"/>
      <c r="CK199" s="139"/>
      <c r="CL199" s="139"/>
      <c r="CM199" s="139"/>
      <c r="CN199" s="139"/>
      <c r="CO199" s="139"/>
      <c r="CP199" s="139"/>
      <c r="CQ199" s="139"/>
      <c r="CR199" s="139"/>
      <c r="CS199" s="139"/>
      <c r="CT199" s="139"/>
      <c r="CU199" s="139"/>
      <c r="CV199" s="139"/>
      <c r="CW199" s="139"/>
      <c r="CX199" s="139"/>
      <c r="CY199" s="139"/>
      <c r="CZ199" s="139"/>
      <c r="DA199" s="139"/>
      <c r="DB199" s="139"/>
    </row>
    <row r="200" spans="1:106" ht="12.75" customHeight="1">
      <c r="A200" s="89"/>
      <c r="B200" s="89"/>
      <c r="C200" s="89"/>
      <c r="D200" s="89"/>
      <c r="E200" s="89"/>
      <c r="F200" s="136" t="s">
        <v>68</v>
      </c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  <c r="BO200" s="136"/>
      <c r="BP200" s="136"/>
      <c r="BQ200" s="136"/>
      <c r="BR200" s="136"/>
      <c r="BS200" s="136"/>
      <c r="BT200" s="136"/>
      <c r="BU200" s="136"/>
      <c r="BV200" s="136"/>
      <c r="BW200" s="136"/>
      <c r="BX200" s="136"/>
      <c r="BY200" s="136"/>
      <c r="BZ200" s="136"/>
      <c r="CA200" s="136"/>
      <c r="CB200" s="136"/>
      <c r="CC200" s="136"/>
      <c r="CD200" s="136"/>
      <c r="CE200" s="136"/>
      <c r="CF200" s="136"/>
      <c r="CG200" s="139"/>
      <c r="CH200" s="139"/>
      <c r="CI200" s="139"/>
      <c r="CJ200" s="139"/>
      <c r="CK200" s="139"/>
      <c r="CL200" s="139"/>
      <c r="CM200" s="139"/>
      <c r="CN200" s="139"/>
      <c r="CO200" s="139"/>
      <c r="CP200" s="139"/>
      <c r="CQ200" s="139"/>
      <c r="CR200" s="139"/>
      <c r="CS200" s="139"/>
      <c r="CT200" s="139"/>
      <c r="CU200" s="139"/>
      <c r="CV200" s="139"/>
      <c r="CW200" s="139"/>
      <c r="CX200" s="139"/>
      <c r="CY200" s="139"/>
      <c r="CZ200" s="139"/>
      <c r="DA200" s="139"/>
      <c r="DB200" s="139"/>
    </row>
    <row r="201" spans="1:106" ht="12.75" customHeight="1">
      <c r="A201" s="64">
        <v>1</v>
      </c>
      <c r="B201" s="64"/>
      <c r="C201" s="64"/>
      <c r="D201" s="64"/>
      <c r="E201" s="64"/>
      <c r="F201" s="116" t="s">
        <v>81</v>
      </c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 t="s">
        <v>59</v>
      </c>
      <c r="AC201" s="116"/>
      <c r="AD201" s="116"/>
      <c r="AE201" s="116"/>
      <c r="AF201" s="116"/>
      <c r="AG201" s="116"/>
      <c r="AH201" s="116" t="s">
        <v>71</v>
      </c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38">
        <f>AS199/AS195</f>
        <v>103.42857142857143</v>
      </c>
      <c r="AT201" s="138"/>
      <c r="AU201" s="138"/>
      <c r="AV201" s="138"/>
      <c r="AW201" s="138"/>
      <c r="AX201" s="138"/>
      <c r="AY201" s="138"/>
      <c r="AZ201" s="4"/>
      <c r="BA201" s="4"/>
      <c r="BB201" s="4"/>
      <c r="BC201" s="4"/>
      <c r="BD201" s="4"/>
      <c r="BE201" s="4"/>
      <c r="BF201" s="138">
        <f>AS201</f>
        <v>103.42857142857143</v>
      </c>
      <c r="BG201" s="138"/>
      <c r="BH201" s="138"/>
      <c r="BI201" s="138"/>
      <c r="BJ201" s="138"/>
      <c r="BK201" s="138"/>
      <c r="BL201" s="138"/>
      <c r="BM201" s="138">
        <f>BM199/BM195</f>
        <v>103.42857142857143</v>
      </c>
      <c r="BN201" s="138"/>
      <c r="BO201" s="138"/>
      <c r="BP201" s="138"/>
      <c r="BQ201" s="138"/>
      <c r="BR201" s="138"/>
      <c r="BS201" s="138"/>
      <c r="BT201" s="4"/>
      <c r="BU201" s="4"/>
      <c r="BV201" s="4"/>
      <c r="BW201" s="4"/>
      <c r="BX201" s="4"/>
      <c r="BY201" s="4"/>
      <c r="BZ201" s="138">
        <f>BM201</f>
        <v>103.42857142857143</v>
      </c>
      <c r="CA201" s="138"/>
      <c r="CB201" s="138"/>
      <c r="CC201" s="138"/>
      <c r="CD201" s="138"/>
      <c r="CE201" s="138"/>
      <c r="CF201" s="138"/>
      <c r="CG201" s="139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139"/>
      <c r="CR201" s="139"/>
      <c r="CS201" s="139"/>
      <c r="CT201" s="139"/>
      <c r="CU201" s="139"/>
      <c r="CV201" s="139"/>
      <c r="CW201" s="139"/>
      <c r="CX201" s="139"/>
      <c r="CY201" s="139"/>
      <c r="CZ201" s="139"/>
      <c r="DA201" s="139"/>
      <c r="DB201" s="139"/>
    </row>
    <row r="202" spans="1:106" ht="12.75" customHeight="1">
      <c r="A202" s="64">
        <v>2</v>
      </c>
      <c r="B202" s="64"/>
      <c r="C202" s="64"/>
      <c r="D202" s="64"/>
      <c r="E202" s="64"/>
      <c r="F202" s="146" t="s">
        <v>79</v>
      </c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8"/>
      <c r="AB202" s="116" t="s">
        <v>59</v>
      </c>
      <c r="AC202" s="116"/>
      <c r="AD202" s="116"/>
      <c r="AE202" s="116"/>
      <c r="AF202" s="116"/>
      <c r="AG202" s="116"/>
      <c r="AH202" s="116" t="s">
        <v>71</v>
      </c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38">
        <f>AS197/AS195</f>
        <v>1.7142857142857142</v>
      </c>
      <c r="AT202" s="138"/>
      <c r="AU202" s="138"/>
      <c r="AV202" s="138"/>
      <c r="AW202" s="138"/>
      <c r="AX202" s="138"/>
      <c r="AY202" s="138"/>
      <c r="AZ202" s="4"/>
      <c r="BA202" s="4"/>
      <c r="BB202" s="4"/>
      <c r="BC202" s="4"/>
      <c r="BD202" s="4"/>
      <c r="BE202" s="4"/>
      <c r="BF202" s="138">
        <f>AS202</f>
        <v>1.7142857142857142</v>
      </c>
      <c r="BG202" s="138"/>
      <c r="BH202" s="138"/>
      <c r="BI202" s="138"/>
      <c r="BJ202" s="138"/>
      <c r="BK202" s="138"/>
      <c r="BL202" s="138"/>
      <c r="BM202" s="138">
        <f>BM197/BM195</f>
        <v>1.7142857142857142</v>
      </c>
      <c r="BN202" s="138"/>
      <c r="BO202" s="138"/>
      <c r="BP202" s="138"/>
      <c r="BQ202" s="138"/>
      <c r="BR202" s="138"/>
      <c r="BS202" s="138"/>
      <c r="BT202" s="4"/>
      <c r="BU202" s="4"/>
      <c r="BV202" s="4"/>
      <c r="BW202" s="4"/>
      <c r="BX202" s="4"/>
      <c r="BY202" s="4"/>
      <c r="BZ202" s="138">
        <f>BM202</f>
        <v>1.7142857142857142</v>
      </c>
      <c r="CA202" s="138"/>
      <c r="CB202" s="138"/>
      <c r="CC202" s="138"/>
      <c r="CD202" s="138"/>
      <c r="CE202" s="138"/>
      <c r="CF202" s="138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</row>
    <row r="203" spans="1:106" ht="12.75" customHeight="1">
      <c r="A203" s="64">
        <v>3</v>
      </c>
      <c r="B203" s="64"/>
      <c r="C203" s="64"/>
      <c r="D203" s="64"/>
      <c r="E203" s="64"/>
      <c r="F203" s="131" t="s">
        <v>80</v>
      </c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 t="s">
        <v>59</v>
      </c>
      <c r="AC203" s="116"/>
      <c r="AD203" s="116"/>
      <c r="AE203" s="116"/>
      <c r="AF203" s="116"/>
      <c r="AG203" s="116"/>
      <c r="AH203" s="116" t="s">
        <v>71</v>
      </c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38">
        <f>AS198/AS195</f>
        <v>1.2857142857142858</v>
      </c>
      <c r="AT203" s="138"/>
      <c r="AU203" s="138"/>
      <c r="AV203" s="138"/>
      <c r="AW203" s="138"/>
      <c r="AX203" s="138"/>
      <c r="AY203" s="138"/>
      <c r="AZ203" s="4"/>
      <c r="BA203" s="4"/>
      <c r="BB203" s="4"/>
      <c r="BC203" s="4"/>
      <c r="BD203" s="4"/>
      <c r="BE203" s="4"/>
      <c r="BF203" s="138">
        <f>AS203</f>
        <v>1.2857142857142858</v>
      </c>
      <c r="BG203" s="138"/>
      <c r="BH203" s="138"/>
      <c r="BI203" s="138"/>
      <c r="BJ203" s="138"/>
      <c r="BK203" s="138"/>
      <c r="BL203" s="138"/>
      <c r="BM203" s="138">
        <f>BM198/BM195</f>
        <v>1.2857142857142858</v>
      </c>
      <c r="BN203" s="138"/>
      <c r="BO203" s="138"/>
      <c r="BP203" s="138"/>
      <c r="BQ203" s="138"/>
      <c r="BR203" s="138"/>
      <c r="BS203" s="138"/>
      <c r="BT203" s="4"/>
      <c r="BU203" s="4"/>
      <c r="BV203" s="4"/>
      <c r="BW203" s="4"/>
      <c r="BX203" s="4"/>
      <c r="BY203" s="4"/>
      <c r="BZ203" s="138">
        <f>BM203</f>
        <v>1.2857142857142858</v>
      </c>
      <c r="CA203" s="138"/>
      <c r="CB203" s="138"/>
      <c r="CC203" s="138"/>
      <c r="CD203" s="138"/>
      <c r="CE203" s="138"/>
      <c r="CF203" s="138"/>
      <c r="CG203" s="139"/>
      <c r="CH203" s="139"/>
      <c r="CI203" s="139"/>
      <c r="CJ203" s="139"/>
      <c r="CK203" s="139"/>
      <c r="CL203" s="139"/>
      <c r="CM203" s="139"/>
      <c r="CN203" s="139"/>
      <c r="CO203" s="139"/>
      <c r="CP203" s="139"/>
      <c r="CQ203" s="139"/>
      <c r="CR203" s="139"/>
      <c r="CS203" s="139"/>
      <c r="CT203" s="139"/>
      <c r="CU203" s="139"/>
      <c r="CV203" s="139"/>
      <c r="CW203" s="139"/>
      <c r="CX203" s="139"/>
      <c r="CY203" s="139"/>
      <c r="CZ203" s="139"/>
      <c r="DA203" s="139"/>
      <c r="DB203" s="139"/>
    </row>
    <row r="204" spans="1:106" s="135" customFormat="1" ht="12.75" customHeight="1">
      <c r="A204" s="133" t="s">
        <v>82</v>
      </c>
      <c r="B204" s="133"/>
      <c r="C204" s="133"/>
      <c r="D204" s="133"/>
      <c r="E204" s="133"/>
      <c r="F204" s="134" t="s">
        <v>22</v>
      </c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  <c r="AG204" s="134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134"/>
      <c r="BP204" s="134"/>
      <c r="BQ204" s="134"/>
      <c r="BR204" s="134"/>
      <c r="BS204" s="134"/>
      <c r="BT204" s="134"/>
      <c r="BU204" s="134"/>
      <c r="BV204" s="134"/>
      <c r="BW204" s="134"/>
      <c r="BX204" s="134"/>
      <c r="BY204" s="134"/>
      <c r="BZ204" s="134"/>
      <c r="CA204" s="134"/>
      <c r="CB204" s="134"/>
      <c r="CC204" s="134"/>
      <c r="CD204" s="134"/>
      <c r="CE204" s="134"/>
      <c r="CF204" s="134"/>
    </row>
    <row r="205" spans="1:106" ht="12.75" customHeight="1">
      <c r="A205" s="89"/>
      <c r="B205" s="89"/>
      <c r="C205" s="89"/>
      <c r="D205" s="89"/>
      <c r="E205" s="89"/>
      <c r="F205" s="136" t="s">
        <v>57</v>
      </c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/>
      <c r="CB205" s="136"/>
      <c r="CC205" s="136"/>
      <c r="CD205" s="136"/>
      <c r="CE205" s="136"/>
      <c r="CF205" s="136"/>
      <c r="CG205" s="139"/>
      <c r="CH205" s="139"/>
      <c r="CI205" s="139"/>
      <c r="CJ205" s="139"/>
      <c r="CK205" s="139"/>
      <c r="CL205" s="139"/>
      <c r="CM205" s="139"/>
      <c r="CN205" s="139"/>
      <c r="CO205" s="139"/>
      <c r="CP205" s="139"/>
      <c r="CQ205" s="139"/>
      <c r="CR205" s="139"/>
      <c r="CS205" s="139"/>
      <c r="CT205" s="139"/>
      <c r="CU205" s="139"/>
      <c r="CV205" s="139"/>
      <c r="CW205" s="139"/>
      <c r="CX205" s="139"/>
      <c r="CY205" s="139"/>
      <c r="CZ205" s="139"/>
      <c r="DA205" s="139"/>
      <c r="DB205" s="139"/>
    </row>
    <row r="206" spans="1:106" ht="44.4" customHeight="1">
      <c r="A206" s="64">
        <v>1</v>
      </c>
      <c r="B206" s="64"/>
      <c r="C206" s="64"/>
      <c r="D206" s="64"/>
      <c r="E206" s="64"/>
      <c r="F206" s="116" t="s">
        <v>73</v>
      </c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 t="s">
        <v>59</v>
      </c>
      <c r="AC206" s="116"/>
      <c r="AD206" s="116"/>
      <c r="AE206" s="116"/>
      <c r="AF206" s="116"/>
      <c r="AG206" s="116"/>
      <c r="AH206" s="137" t="s">
        <v>150</v>
      </c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138">
        <v>1</v>
      </c>
      <c r="AT206" s="138"/>
      <c r="AU206" s="138"/>
      <c r="AV206" s="138"/>
      <c r="AW206" s="138"/>
      <c r="AX206" s="138"/>
      <c r="AY206" s="138"/>
      <c r="AZ206" s="4"/>
      <c r="BA206" s="4"/>
      <c r="BB206" s="4"/>
      <c r="BC206" s="4"/>
      <c r="BD206" s="4"/>
      <c r="BE206" s="4"/>
      <c r="BF206" s="138">
        <v>1</v>
      </c>
      <c r="BG206" s="138"/>
      <c r="BH206" s="138"/>
      <c r="BI206" s="138"/>
      <c r="BJ206" s="138"/>
      <c r="BK206" s="138"/>
      <c r="BL206" s="138"/>
      <c r="BM206" s="138">
        <v>1</v>
      </c>
      <c r="BN206" s="138"/>
      <c r="BO206" s="138"/>
      <c r="BP206" s="138"/>
      <c r="BQ206" s="138"/>
      <c r="BR206" s="138"/>
      <c r="BS206" s="138"/>
      <c r="BT206" s="4"/>
      <c r="BU206" s="4"/>
      <c r="BV206" s="4"/>
      <c r="BW206" s="4"/>
      <c r="BX206" s="4"/>
      <c r="BY206" s="4"/>
      <c r="BZ206" s="138">
        <v>1</v>
      </c>
      <c r="CA206" s="138"/>
      <c r="CB206" s="138"/>
      <c r="CC206" s="138"/>
      <c r="CD206" s="138"/>
      <c r="CE206" s="138"/>
      <c r="CF206" s="138"/>
      <c r="CG206" s="139"/>
      <c r="CH206" s="139"/>
      <c r="CI206" s="139"/>
      <c r="CJ206" s="139"/>
      <c r="CK206" s="139"/>
      <c r="CL206" s="139"/>
      <c r="CM206" s="139"/>
      <c r="CN206" s="139"/>
      <c r="CO206" s="139"/>
      <c r="CP206" s="139"/>
      <c r="CQ206" s="139"/>
      <c r="CR206" s="139"/>
      <c r="CS206" s="139"/>
      <c r="CT206" s="139"/>
      <c r="CU206" s="139"/>
      <c r="CV206" s="139"/>
      <c r="CW206" s="139"/>
      <c r="CX206" s="139"/>
      <c r="CY206" s="139"/>
      <c r="CZ206" s="139"/>
      <c r="DA206" s="139"/>
      <c r="DB206" s="139"/>
    </row>
    <row r="207" spans="1:106" ht="20.399999999999999" customHeight="1">
      <c r="A207" s="64">
        <v>2</v>
      </c>
      <c r="B207" s="64"/>
      <c r="C207" s="64"/>
      <c r="D207" s="64"/>
      <c r="E207" s="64"/>
      <c r="F207" s="116" t="s">
        <v>83</v>
      </c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 t="s">
        <v>59</v>
      </c>
      <c r="AC207" s="116"/>
      <c r="AD207" s="116"/>
      <c r="AE207" s="116"/>
      <c r="AF207" s="116"/>
      <c r="AG207" s="116"/>
      <c r="AH207" s="137" t="s">
        <v>149</v>
      </c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149">
        <v>13.25</v>
      </c>
      <c r="AT207" s="149"/>
      <c r="AU207" s="149"/>
      <c r="AV207" s="149"/>
      <c r="AW207" s="149"/>
      <c r="AX207" s="149"/>
      <c r="AY207" s="149"/>
      <c r="AZ207" s="4"/>
      <c r="BA207" s="4"/>
      <c r="BB207" s="4"/>
      <c r="BC207" s="4"/>
      <c r="BD207" s="4"/>
      <c r="BE207" s="4"/>
      <c r="BF207" s="149">
        <v>13.25</v>
      </c>
      <c r="BG207" s="149"/>
      <c r="BH207" s="149"/>
      <c r="BI207" s="149"/>
      <c r="BJ207" s="149"/>
      <c r="BK207" s="149"/>
      <c r="BL207" s="149"/>
      <c r="BM207" s="149">
        <v>13.25</v>
      </c>
      <c r="BN207" s="149"/>
      <c r="BO207" s="149"/>
      <c r="BP207" s="149"/>
      <c r="BQ207" s="149"/>
      <c r="BR207" s="149"/>
      <c r="BS207" s="149"/>
      <c r="BT207" s="4"/>
      <c r="BU207" s="4"/>
      <c r="BV207" s="4"/>
      <c r="BW207" s="4"/>
      <c r="BX207" s="4"/>
      <c r="BY207" s="4"/>
      <c r="BZ207" s="149">
        <v>13.25</v>
      </c>
      <c r="CA207" s="149"/>
      <c r="CB207" s="149"/>
      <c r="CC207" s="149"/>
      <c r="CD207" s="149"/>
      <c r="CE207" s="149"/>
      <c r="CF207" s="149"/>
      <c r="CG207" s="139"/>
      <c r="CH207" s="139"/>
      <c r="CI207" s="139"/>
      <c r="CJ207" s="139"/>
      <c r="CK207" s="139"/>
      <c r="CL207" s="139"/>
      <c r="CM207" s="139"/>
      <c r="CN207" s="139"/>
      <c r="CO207" s="139"/>
      <c r="CP207" s="139"/>
      <c r="CQ207" s="139"/>
      <c r="CR207" s="139"/>
      <c r="CS207" s="139"/>
      <c r="CT207" s="139"/>
      <c r="CU207" s="139"/>
      <c r="CV207" s="139"/>
      <c r="CW207" s="139"/>
      <c r="CX207" s="139"/>
      <c r="CY207" s="139"/>
      <c r="CZ207" s="139"/>
      <c r="DA207" s="139"/>
      <c r="DB207" s="139"/>
    </row>
    <row r="208" spans="1:106" ht="23.4" customHeight="1">
      <c r="A208" s="64">
        <v>3</v>
      </c>
      <c r="B208" s="64"/>
      <c r="C208" s="64"/>
      <c r="D208" s="64"/>
      <c r="E208" s="64"/>
      <c r="F208" s="141" t="s">
        <v>151</v>
      </c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89" t="s">
        <v>59</v>
      </c>
      <c r="AC208" s="89"/>
      <c r="AD208" s="89"/>
      <c r="AE208" s="89"/>
      <c r="AF208" s="89"/>
      <c r="AG208" s="89"/>
      <c r="AH208" s="142" t="s">
        <v>152</v>
      </c>
      <c r="AI208" s="143"/>
      <c r="AJ208" s="143"/>
      <c r="AK208" s="143"/>
      <c r="AL208" s="143"/>
      <c r="AM208" s="143"/>
      <c r="AN208" s="143"/>
      <c r="AO208" s="143"/>
      <c r="AP208" s="143"/>
      <c r="AQ208" s="143"/>
      <c r="AR208" s="143"/>
      <c r="AS208" s="149">
        <v>10</v>
      </c>
      <c r="AT208" s="149"/>
      <c r="AU208" s="149"/>
      <c r="AV208" s="149"/>
      <c r="AW208" s="149"/>
      <c r="AX208" s="149"/>
      <c r="AY208" s="149"/>
      <c r="AZ208" s="4"/>
      <c r="BA208" s="4"/>
      <c r="BB208" s="4"/>
      <c r="BC208" s="4"/>
      <c r="BD208" s="4"/>
      <c r="BE208" s="4"/>
      <c r="BF208" s="149">
        <f>AS208</f>
        <v>10</v>
      </c>
      <c r="BG208" s="149"/>
      <c r="BH208" s="149"/>
      <c r="BI208" s="149"/>
      <c r="BJ208" s="149"/>
      <c r="BK208" s="149"/>
      <c r="BL208" s="149"/>
      <c r="BM208" s="149">
        <v>10</v>
      </c>
      <c r="BN208" s="149"/>
      <c r="BO208" s="149"/>
      <c r="BP208" s="149"/>
      <c r="BQ208" s="149"/>
      <c r="BR208" s="149"/>
      <c r="BS208" s="149"/>
      <c r="BT208" s="4"/>
      <c r="BU208" s="4"/>
      <c r="BV208" s="4"/>
      <c r="BW208" s="4"/>
      <c r="BX208" s="4"/>
      <c r="BY208" s="4"/>
      <c r="BZ208" s="149">
        <f>BM208</f>
        <v>10</v>
      </c>
      <c r="CA208" s="149"/>
      <c r="CB208" s="149"/>
      <c r="CC208" s="149"/>
      <c r="CD208" s="149"/>
      <c r="CE208" s="149"/>
      <c r="CF208" s="149"/>
      <c r="CG208" s="139"/>
      <c r="CH208" s="139"/>
      <c r="CI208" s="139"/>
      <c r="CJ208" s="139"/>
      <c r="CK208" s="139"/>
      <c r="CL208" s="139"/>
      <c r="CM208" s="139"/>
      <c r="CN208" s="139"/>
      <c r="CO208" s="139"/>
      <c r="CP208" s="139"/>
      <c r="CQ208" s="139"/>
      <c r="CR208" s="139"/>
      <c r="CS208" s="139"/>
      <c r="CT208" s="139"/>
      <c r="CU208" s="139"/>
      <c r="CV208" s="139"/>
      <c r="CW208" s="139"/>
      <c r="CX208" s="139"/>
      <c r="CY208" s="139"/>
      <c r="CZ208" s="139"/>
      <c r="DA208" s="139"/>
      <c r="DB208" s="139"/>
    </row>
    <row r="209" spans="1:106" ht="12.75" customHeight="1">
      <c r="A209" s="89"/>
      <c r="B209" s="89"/>
      <c r="C209" s="89"/>
      <c r="D209" s="89"/>
      <c r="E209" s="89"/>
      <c r="F209" s="136" t="s">
        <v>60</v>
      </c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  <c r="BO209" s="136"/>
      <c r="BP209" s="136"/>
      <c r="BQ209" s="136"/>
      <c r="BR209" s="136"/>
      <c r="BS209" s="136"/>
      <c r="BT209" s="136"/>
      <c r="BU209" s="136"/>
      <c r="BV209" s="136"/>
      <c r="BW209" s="136"/>
      <c r="BX209" s="136"/>
      <c r="BY209" s="136"/>
      <c r="BZ209" s="136"/>
      <c r="CA209" s="136"/>
      <c r="CB209" s="136"/>
      <c r="CC209" s="136"/>
      <c r="CD209" s="136"/>
      <c r="CE209" s="136"/>
      <c r="CF209" s="136"/>
      <c r="CG209" s="139"/>
      <c r="CH209" s="139"/>
      <c r="CI209" s="139"/>
      <c r="CJ209" s="139"/>
      <c r="CK209" s="139"/>
      <c r="CL209" s="139"/>
      <c r="CM209" s="139"/>
      <c r="CN209" s="139"/>
      <c r="CO209" s="139"/>
      <c r="CP209" s="139"/>
      <c r="CQ209" s="139"/>
      <c r="CR209" s="139"/>
      <c r="CS209" s="139"/>
      <c r="CT209" s="139"/>
      <c r="CU209" s="139"/>
      <c r="CV209" s="139"/>
      <c r="CW209" s="139"/>
      <c r="CX209" s="139"/>
      <c r="CY209" s="139"/>
      <c r="CZ209" s="139"/>
      <c r="DA209" s="139"/>
      <c r="DB209" s="139"/>
    </row>
    <row r="210" spans="1:106" ht="21.75" customHeight="1">
      <c r="A210" s="64">
        <v>1</v>
      </c>
      <c r="B210" s="64"/>
      <c r="C210" s="64"/>
      <c r="D210" s="64"/>
      <c r="E210" s="64"/>
      <c r="F210" s="116" t="s">
        <v>84</v>
      </c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 t="s">
        <v>59</v>
      </c>
      <c r="AC210" s="116"/>
      <c r="AD210" s="116"/>
      <c r="AE210" s="116"/>
      <c r="AF210" s="116"/>
      <c r="AG210" s="116"/>
      <c r="AH210" s="116" t="s">
        <v>85</v>
      </c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38">
        <v>80</v>
      </c>
      <c r="AT210" s="138"/>
      <c r="AU210" s="138"/>
      <c r="AV210" s="138"/>
      <c r="AW210" s="138"/>
      <c r="AX210" s="138"/>
      <c r="AY210" s="138"/>
      <c r="AZ210" s="4"/>
      <c r="BA210" s="4"/>
      <c r="BB210" s="4"/>
      <c r="BC210" s="4"/>
      <c r="BD210" s="4"/>
      <c r="BE210" s="4"/>
      <c r="BF210" s="138">
        <f>AS210</f>
        <v>80</v>
      </c>
      <c r="BG210" s="138"/>
      <c r="BH210" s="138"/>
      <c r="BI210" s="138"/>
      <c r="BJ210" s="138"/>
      <c r="BK210" s="138"/>
      <c r="BL210" s="138"/>
      <c r="BM210" s="138">
        <v>80</v>
      </c>
      <c r="BN210" s="138"/>
      <c r="BO210" s="138"/>
      <c r="BP210" s="138"/>
      <c r="BQ210" s="138"/>
      <c r="BR210" s="138"/>
      <c r="BS210" s="138"/>
      <c r="BT210" s="4"/>
      <c r="BU210" s="4"/>
      <c r="BV210" s="4"/>
      <c r="BW210" s="4"/>
      <c r="BX210" s="4"/>
      <c r="BY210" s="4"/>
      <c r="BZ210" s="138">
        <f>BM210</f>
        <v>80</v>
      </c>
      <c r="CA210" s="138"/>
      <c r="CB210" s="138"/>
      <c r="CC210" s="138"/>
      <c r="CD210" s="138"/>
      <c r="CE210" s="138"/>
      <c r="CF210" s="138"/>
      <c r="CG210" s="139"/>
      <c r="CH210" s="139"/>
      <c r="CI210" s="139"/>
      <c r="CJ210" s="139"/>
      <c r="CK210" s="139"/>
      <c r="CL210" s="139"/>
      <c r="CM210" s="139"/>
      <c r="CN210" s="139"/>
      <c r="CO210" s="139"/>
      <c r="CP210" s="139"/>
      <c r="CQ210" s="139"/>
      <c r="CR210" s="139"/>
      <c r="CS210" s="139"/>
      <c r="CT210" s="139"/>
      <c r="CU210" s="139"/>
      <c r="CV210" s="139"/>
      <c r="CW210" s="139"/>
      <c r="CX210" s="139"/>
      <c r="CY210" s="139"/>
      <c r="CZ210" s="139"/>
      <c r="DA210" s="139"/>
      <c r="DB210" s="139"/>
    </row>
    <row r="211" spans="1:106" ht="34.200000000000003" customHeight="1">
      <c r="A211" s="64">
        <v>2</v>
      </c>
      <c r="B211" s="64"/>
      <c r="C211" s="64"/>
      <c r="D211" s="64"/>
      <c r="E211" s="64"/>
      <c r="F211" s="116" t="s">
        <v>86</v>
      </c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 t="s">
        <v>59</v>
      </c>
      <c r="AC211" s="116"/>
      <c r="AD211" s="116"/>
      <c r="AE211" s="116"/>
      <c r="AF211" s="116"/>
      <c r="AG211" s="116"/>
      <c r="AH211" s="116" t="s">
        <v>87</v>
      </c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38">
        <v>150</v>
      </c>
      <c r="AT211" s="138"/>
      <c r="AU211" s="138"/>
      <c r="AV211" s="138"/>
      <c r="AW211" s="138"/>
      <c r="AX211" s="138"/>
      <c r="AY211" s="138"/>
      <c r="AZ211" s="4"/>
      <c r="BA211" s="4"/>
      <c r="BB211" s="4"/>
      <c r="BC211" s="4"/>
      <c r="BD211" s="4"/>
      <c r="BE211" s="4"/>
      <c r="BF211" s="138">
        <f>AS211</f>
        <v>150</v>
      </c>
      <c r="BG211" s="138"/>
      <c r="BH211" s="138"/>
      <c r="BI211" s="138"/>
      <c r="BJ211" s="138"/>
      <c r="BK211" s="138"/>
      <c r="BL211" s="138"/>
      <c r="BM211" s="138">
        <v>150</v>
      </c>
      <c r="BN211" s="138"/>
      <c r="BO211" s="138"/>
      <c r="BP211" s="138"/>
      <c r="BQ211" s="138"/>
      <c r="BR211" s="138"/>
      <c r="BS211" s="138"/>
      <c r="BT211" s="4"/>
      <c r="BU211" s="4"/>
      <c r="BV211" s="4"/>
      <c r="BW211" s="4"/>
      <c r="BX211" s="4"/>
      <c r="BY211" s="4"/>
      <c r="BZ211" s="138">
        <f>BM211</f>
        <v>150</v>
      </c>
      <c r="CA211" s="138"/>
      <c r="CB211" s="138"/>
      <c r="CC211" s="138"/>
      <c r="CD211" s="138"/>
      <c r="CE211" s="138"/>
      <c r="CF211" s="138"/>
      <c r="CG211" s="139"/>
      <c r="CH211" s="139"/>
      <c r="CI211" s="139"/>
      <c r="CJ211" s="139"/>
      <c r="CK211" s="139"/>
      <c r="CL211" s="139"/>
      <c r="CM211" s="139"/>
      <c r="CN211" s="139"/>
      <c r="CO211" s="139"/>
      <c r="CP211" s="139"/>
      <c r="CQ211" s="139"/>
      <c r="CR211" s="139"/>
      <c r="CS211" s="139"/>
      <c r="CT211" s="139"/>
      <c r="CU211" s="139"/>
      <c r="CV211" s="139"/>
      <c r="CW211" s="139"/>
      <c r="CX211" s="139"/>
      <c r="CY211" s="139"/>
      <c r="CZ211" s="139"/>
      <c r="DA211" s="139"/>
      <c r="DB211" s="139"/>
    </row>
    <row r="212" spans="1:106" ht="21.75" customHeight="1">
      <c r="A212" s="64">
        <v>3</v>
      </c>
      <c r="B212" s="64"/>
      <c r="C212" s="64"/>
      <c r="D212" s="64"/>
      <c r="E212" s="64"/>
      <c r="F212" s="116" t="s">
        <v>88</v>
      </c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 t="s">
        <v>59</v>
      </c>
      <c r="AC212" s="116"/>
      <c r="AD212" s="116"/>
      <c r="AE212" s="116"/>
      <c r="AF212" s="116"/>
      <c r="AG212" s="116"/>
      <c r="AH212" s="116" t="s">
        <v>89</v>
      </c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38">
        <v>12</v>
      </c>
      <c r="AT212" s="138"/>
      <c r="AU212" s="138"/>
      <c r="AV212" s="138"/>
      <c r="AW212" s="138"/>
      <c r="AX212" s="138"/>
      <c r="AY212" s="138"/>
      <c r="AZ212" s="4"/>
      <c r="BA212" s="4"/>
      <c r="BB212" s="4"/>
      <c r="BC212" s="4"/>
      <c r="BD212" s="4"/>
      <c r="BE212" s="4"/>
      <c r="BF212" s="138">
        <f>AS212</f>
        <v>12</v>
      </c>
      <c r="BG212" s="138"/>
      <c r="BH212" s="138"/>
      <c r="BI212" s="138"/>
      <c r="BJ212" s="138"/>
      <c r="BK212" s="138"/>
      <c r="BL212" s="138"/>
      <c r="BM212" s="138">
        <v>12</v>
      </c>
      <c r="BN212" s="138"/>
      <c r="BO212" s="138"/>
      <c r="BP212" s="138"/>
      <c r="BQ212" s="138"/>
      <c r="BR212" s="138"/>
      <c r="BS212" s="138"/>
      <c r="BT212" s="4"/>
      <c r="BU212" s="4"/>
      <c r="BV212" s="4"/>
      <c r="BW212" s="4"/>
      <c r="BX212" s="4"/>
      <c r="BY212" s="4"/>
      <c r="BZ212" s="138">
        <f>BM212</f>
        <v>12</v>
      </c>
      <c r="CA212" s="138"/>
      <c r="CB212" s="138"/>
      <c r="CC212" s="138"/>
      <c r="CD212" s="138"/>
      <c r="CE212" s="138"/>
      <c r="CF212" s="138"/>
      <c r="CG212" s="139"/>
      <c r="CH212" s="139"/>
      <c r="CI212" s="139"/>
      <c r="CJ212" s="139"/>
      <c r="CK212" s="139"/>
      <c r="CL212" s="139"/>
      <c r="CM212" s="139"/>
      <c r="CN212" s="139"/>
      <c r="CO212" s="139"/>
      <c r="CP212" s="139"/>
      <c r="CQ212" s="139"/>
      <c r="CR212" s="139"/>
      <c r="CS212" s="139"/>
      <c r="CT212" s="139"/>
      <c r="CU212" s="139"/>
      <c r="CV212" s="139"/>
      <c r="CW212" s="139"/>
      <c r="CX212" s="139"/>
      <c r="CY212" s="139"/>
      <c r="CZ212" s="139"/>
      <c r="DA212" s="139"/>
      <c r="DB212" s="139"/>
    </row>
    <row r="213" spans="1:106" ht="12.75" customHeight="1">
      <c r="A213" s="64">
        <v>4</v>
      </c>
      <c r="B213" s="64"/>
      <c r="C213" s="64"/>
      <c r="D213" s="64"/>
      <c r="E213" s="64"/>
      <c r="F213" s="116" t="s">
        <v>90</v>
      </c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 t="s">
        <v>59</v>
      </c>
      <c r="AC213" s="116"/>
      <c r="AD213" s="116"/>
      <c r="AE213" s="116"/>
      <c r="AF213" s="116"/>
      <c r="AG213" s="116"/>
      <c r="AH213" s="116" t="s">
        <v>91</v>
      </c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38">
        <v>10</v>
      </c>
      <c r="AT213" s="138"/>
      <c r="AU213" s="138"/>
      <c r="AV213" s="138"/>
      <c r="AW213" s="138"/>
      <c r="AX213" s="138"/>
      <c r="AY213" s="138"/>
      <c r="AZ213" s="4"/>
      <c r="BA213" s="4"/>
      <c r="BB213" s="4"/>
      <c r="BC213" s="4"/>
      <c r="BD213" s="4"/>
      <c r="BE213" s="4"/>
      <c r="BF213" s="138">
        <f>AS213</f>
        <v>10</v>
      </c>
      <c r="BG213" s="138"/>
      <c r="BH213" s="138"/>
      <c r="BI213" s="138"/>
      <c r="BJ213" s="138"/>
      <c r="BK213" s="138"/>
      <c r="BL213" s="138"/>
      <c r="BM213" s="138">
        <v>10</v>
      </c>
      <c r="BN213" s="138"/>
      <c r="BO213" s="138"/>
      <c r="BP213" s="138"/>
      <c r="BQ213" s="138"/>
      <c r="BR213" s="138"/>
      <c r="BS213" s="138"/>
      <c r="BT213" s="4"/>
      <c r="BU213" s="4"/>
      <c r="BV213" s="4"/>
      <c r="BW213" s="4"/>
      <c r="BX213" s="4"/>
      <c r="BY213" s="4"/>
      <c r="BZ213" s="138">
        <f>BM213</f>
        <v>10</v>
      </c>
      <c r="CA213" s="138"/>
      <c r="CB213" s="138"/>
      <c r="CC213" s="138"/>
      <c r="CD213" s="138"/>
      <c r="CE213" s="138"/>
      <c r="CF213" s="138"/>
      <c r="CG213" s="139"/>
      <c r="CH213" s="139"/>
      <c r="CI213" s="139"/>
      <c r="CJ213" s="139"/>
      <c r="CK213" s="139"/>
      <c r="CL213" s="139"/>
      <c r="CM213" s="139"/>
      <c r="CN213" s="139"/>
      <c r="CO213" s="139"/>
      <c r="CP213" s="139"/>
      <c r="CQ213" s="139"/>
      <c r="CR213" s="139"/>
      <c r="CS213" s="139"/>
      <c r="CT213" s="139"/>
      <c r="CU213" s="139"/>
      <c r="CV213" s="139"/>
      <c r="CW213" s="139"/>
      <c r="CX213" s="139"/>
      <c r="CY213" s="139"/>
      <c r="CZ213" s="139"/>
      <c r="DA213" s="139"/>
      <c r="DB213" s="139"/>
    </row>
    <row r="214" spans="1:106" ht="12.75" customHeight="1">
      <c r="A214" s="89"/>
      <c r="B214" s="89"/>
      <c r="C214" s="89"/>
      <c r="D214" s="89"/>
      <c r="E214" s="89"/>
      <c r="F214" s="136" t="s">
        <v>68</v>
      </c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  <c r="BO214" s="136"/>
      <c r="BP214" s="136"/>
      <c r="BQ214" s="136"/>
      <c r="BR214" s="136"/>
      <c r="BS214" s="136"/>
      <c r="BT214" s="136"/>
      <c r="BU214" s="136"/>
      <c r="BV214" s="136"/>
      <c r="BW214" s="136"/>
      <c r="BX214" s="136"/>
      <c r="BY214" s="136"/>
      <c r="BZ214" s="136"/>
      <c r="CA214" s="136"/>
      <c r="CB214" s="136"/>
      <c r="CC214" s="136"/>
      <c r="CD214" s="136"/>
      <c r="CE214" s="136"/>
      <c r="CF214" s="136"/>
      <c r="CG214" s="139"/>
      <c r="CH214" s="139"/>
      <c r="CI214" s="139"/>
      <c r="CJ214" s="139"/>
      <c r="CK214" s="139"/>
      <c r="CL214" s="139"/>
      <c r="CM214" s="139"/>
      <c r="CN214" s="139"/>
      <c r="CO214" s="139"/>
      <c r="CP214" s="139"/>
      <c r="CQ214" s="139"/>
      <c r="CR214" s="139"/>
      <c r="CS214" s="139"/>
      <c r="CT214" s="139"/>
      <c r="CU214" s="139"/>
      <c r="CV214" s="139"/>
      <c r="CW214" s="139"/>
      <c r="CX214" s="139"/>
      <c r="CY214" s="139"/>
      <c r="CZ214" s="139"/>
      <c r="DA214" s="139"/>
      <c r="DB214" s="139"/>
    </row>
    <row r="215" spans="1:106" ht="12.75" customHeight="1">
      <c r="A215" s="64">
        <v>1</v>
      </c>
      <c r="B215" s="64"/>
      <c r="C215" s="64"/>
      <c r="D215" s="64"/>
      <c r="E215" s="64"/>
      <c r="F215" s="116" t="s">
        <v>92</v>
      </c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 t="s">
        <v>59</v>
      </c>
      <c r="AC215" s="116"/>
      <c r="AD215" s="116"/>
      <c r="AE215" s="116"/>
      <c r="AF215" s="116"/>
      <c r="AG215" s="116"/>
      <c r="AH215" s="116" t="s">
        <v>71</v>
      </c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38">
        <v>1</v>
      </c>
      <c r="AT215" s="138"/>
      <c r="AU215" s="138"/>
      <c r="AV215" s="138"/>
      <c r="AW215" s="138"/>
      <c r="AX215" s="138"/>
      <c r="AY215" s="138"/>
      <c r="AZ215" s="4"/>
      <c r="BA215" s="4"/>
      <c r="BB215" s="4"/>
      <c r="BC215" s="4"/>
      <c r="BD215" s="4"/>
      <c r="BE215" s="4"/>
      <c r="BF215" s="138">
        <v>1</v>
      </c>
      <c r="BG215" s="138"/>
      <c r="BH215" s="138"/>
      <c r="BI215" s="138"/>
      <c r="BJ215" s="138"/>
      <c r="BK215" s="138"/>
      <c r="BL215" s="138"/>
      <c r="BM215" s="138">
        <v>1</v>
      </c>
      <c r="BN215" s="138"/>
      <c r="BO215" s="138"/>
      <c r="BP215" s="138"/>
      <c r="BQ215" s="138"/>
      <c r="BR215" s="138"/>
      <c r="BS215" s="138"/>
      <c r="BT215" s="4"/>
      <c r="BU215" s="4"/>
      <c r="BV215" s="4"/>
      <c r="BW215" s="4"/>
      <c r="BX215" s="4"/>
      <c r="BY215" s="4"/>
      <c r="BZ215" s="138">
        <v>1</v>
      </c>
      <c r="CA215" s="138"/>
      <c r="CB215" s="138"/>
      <c r="CC215" s="138"/>
      <c r="CD215" s="138"/>
      <c r="CE215" s="138"/>
      <c r="CF215" s="138"/>
      <c r="CG215" s="139"/>
      <c r="CH215" s="139"/>
      <c r="CI215" s="139"/>
      <c r="CJ215" s="139"/>
      <c r="CK215" s="139"/>
      <c r="CL215" s="139"/>
      <c r="CM215" s="139"/>
      <c r="CN215" s="139"/>
      <c r="CO215" s="139"/>
      <c r="CP215" s="139"/>
      <c r="CQ215" s="139"/>
      <c r="CR215" s="139"/>
      <c r="CS215" s="139"/>
      <c r="CT215" s="139"/>
      <c r="CU215" s="139"/>
      <c r="CV215" s="139"/>
      <c r="CW215" s="139"/>
      <c r="CX215" s="139"/>
      <c r="CY215" s="139"/>
      <c r="CZ215" s="139"/>
      <c r="DA215" s="139"/>
      <c r="DB215" s="139"/>
    </row>
    <row r="216" spans="1:106" ht="32.25" customHeight="1">
      <c r="A216" s="64">
        <v>2</v>
      </c>
      <c r="B216" s="64"/>
      <c r="C216" s="64"/>
      <c r="D216" s="64"/>
      <c r="E216" s="64"/>
      <c r="F216" s="116" t="s">
        <v>93</v>
      </c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 t="s">
        <v>59</v>
      </c>
      <c r="AC216" s="116"/>
      <c r="AD216" s="116"/>
      <c r="AE216" s="116"/>
      <c r="AF216" s="116"/>
      <c r="AG216" s="116"/>
      <c r="AH216" s="116" t="s">
        <v>71</v>
      </c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38">
        <v>15</v>
      </c>
      <c r="AT216" s="138"/>
      <c r="AU216" s="138"/>
      <c r="AV216" s="138"/>
      <c r="AW216" s="138"/>
      <c r="AX216" s="138"/>
      <c r="AY216" s="138"/>
      <c r="AZ216" s="4"/>
      <c r="BA216" s="4"/>
      <c r="BB216" s="4"/>
      <c r="BC216" s="4"/>
      <c r="BD216" s="4"/>
      <c r="BE216" s="4"/>
      <c r="BF216" s="138">
        <f>AS216</f>
        <v>15</v>
      </c>
      <c r="BG216" s="138"/>
      <c r="BH216" s="138"/>
      <c r="BI216" s="138"/>
      <c r="BJ216" s="138"/>
      <c r="BK216" s="138"/>
      <c r="BL216" s="138"/>
      <c r="BM216" s="138">
        <v>15</v>
      </c>
      <c r="BN216" s="138"/>
      <c r="BO216" s="138"/>
      <c r="BP216" s="138"/>
      <c r="BQ216" s="138"/>
      <c r="BR216" s="138"/>
      <c r="BS216" s="138"/>
      <c r="BT216" s="4"/>
      <c r="BU216" s="4"/>
      <c r="BV216" s="4"/>
      <c r="BW216" s="4"/>
      <c r="BX216" s="4"/>
      <c r="BY216" s="4"/>
      <c r="BZ216" s="138">
        <f>BM216</f>
        <v>15</v>
      </c>
      <c r="CA216" s="138"/>
      <c r="CB216" s="138"/>
      <c r="CC216" s="138"/>
      <c r="CD216" s="138"/>
      <c r="CE216" s="138"/>
      <c r="CF216" s="138"/>
      <c r="CG216" s="139"/>
      <c r="CH216" s="139"/>
      <c r="CI216" s="139"/>
      <c r="CJ216" s="139"/>
      <c r="CK216" s="139"/>
      <c r="CL216" s="139"/>
      <c r="CM216" s="139"/>
      <c r="CN216" s="139"/>
      <c r="CO216" s="139"/>
      <c r="CP216" s="139"/>
      <c r="CQ216" s="139"/>
      <c r="CR216" s="139"/>
      <c r="CS216" s="139"/>
      <c r="CT216" s="139"/>
      <c r="CU216" s="139"/>
      <c r="CV216" s="139"/>
      <c r="CW216" s="139"/>
      <c r="CX216" s="139"/>
      <c r="CY216" s="139"/>
      <c r="CZ216" s="139"/>
      <c r="DA216" s="139"/>
      <c r="DB216" s="139"/>
    </row>
    <row r="217" spans="1:106" ht="12.75" customHeight="1">
      <c r="A217" s="64">
        <v>3</v>
      </c>
      <c r="B217" s="64"/>
      <c r="C217" s="64"/>
      <c r="D217" s="64"/>
      <c r="E217" s="64"/>
      <c r="F217" s="116" t="s">
        <v>94</v>
      </c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 t="s">
        <v>59</v>
      </c>
      <c r="AC217" s="116"/>
      <c r="AD217" s="116"/>
      <c r="AE217" s="116"/>
      <c r="AF217" s="116"/>
      <c r="AG217" s="116"/>
      <c r="AH217" s="116" t="s">
        <v>71</v>
      </c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38">
        <v>8</v>
      </c>
      <c r="AT217" s="138"/>
      <c r="AU217" s="138"/>
      <c r="AV217" s="138"/>
      <c r="AW217" s="138"/>
      <c r="AX217" s="138"/>
      <c r="AY217" s="138"/>
      <c r="AZ217" s="4"/>
      <c r="BA217" s="4"/>
      <c r="BB217" s="4"/>
      <c r="BC217" s="4"/>
      <c r="BD217" s="4"/>
      <c r="BE217" s="4"/>
      <c r="BF217" s="138">
        <f>AS217</f>
        <v>8</v>
      </c>
      <c r="BG217" s="138"/>
      <c r="BH217" s="138"/>
      <c r="BI217" s="138"/>
      <c r="BJ217" s="138"/>
      <c r="BK217" s="138"/>
      <c r="BL217" s="138"/>
      <c r="BM217" s="138">
        <v>8</v>
      </c>
      <c r="BN217" s="138"/>
      <c r="BO217" s="138"/>
      <c r="BP217" s="138"/>
      <c r="BQ217" s="138"/>
      <c r="BR217" s="138"/>
      <c r="BS217" s="138"/>
      <c r="BT217" s="4"/>
      <c r="BU217" s="4"/>
      <c r="BV217" s="4"/>
      <c r="BW217" s="4"/>
      <c r="BX217" s="4"/>
      <c r="BY217" s="4"/>
      <c r="BZ217" s="138">
        <f>BM217</f>
        <v>8</v>
      </c>
      <c r="CA217" s="138"/>
      <c r="CB217" s="138"/>
      <c r="CC217" s="138"/>
      <c r="CD217" s="138"/>
      <c r="CE217" s="138"/>
      <c r="CF217" s="138"/>
      <c r="CG217" s="139"/>
      <c r="CH217" s="139"/>
      <c r="CI217" s="139"/>
      <c r="CJ217" s="139"/>
      <c r="CK217" s="139"/>
      <c r="CL217" s="139"/>
      <c r="CM217" s="139"/>
      <c r="CN217" s="139"/>
      <c r="CO217" s="139"/>
      <c r="CP217" s="139"/>
      <c r="CQ217" s="139"/>
      <c r="CR217" s="139"/>
      <c r="CS217" s="139"/>
      <c r="CT217" s="139"/>
      <c r="CU217" s="139"/>
      <c r="CV217" s="139"/>
      <c r="CW217" s="139"/>
      <c r="CX217" s="139"/>
      <c r="CY217" s="139"/>
      <c r="CZ217" s="139"/>
      <c r="DA217" s="139"/>
      <c r="DB217" s="139"/>
    </row>
    <row r="219" spans="1:106" ht="12.75" customHeight="1">
      <c r="A219" s="139"/>
      <c r="B219" s="26" t="s">
        <v>95</v>
      </c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139"/>
    </row>
    <row r="220" spans="1:106" ht="12.75" customHeight="1" thickBot="1">
      <c r="A220" s="139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39"/>
      <c r="CE220" s="139"/>
      <c r="CF220" s="139"/>
      <c r="CG220" s="139"/>
      <c r="CH220" s="139"/>
      <c r="CI220" s="139"/>
      <c r="CJ220" s="139"/>
      <c r="CK220" s="139"/>
      <c r="CL220" s="151" t="s">
        <v>25</v>
      </c>
      <c r="CM220" s="151"/>
      <c r="CN220" s="151"/>
      <c r="CU220" s="139"/>
      <c r="CV220" s="139"/>
      <c r="CW220" s="139"/>
      <c r="CX220" s="139"/>
      <c r="CY220" s="139"/>
      <c r="CZ220" s="139"/>
      <c r="DA220" s="139"/>
      <c r="DB220" s="139"/>
    </row>
    <row r="221" spans="1:106" ht="12.75" customHeight="1">
      <c r="A221" s="92" t="s">
        <v>48</v>
      </c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4" t="s">
        <v>183</v>
      </c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 t="s">
        <v>197</v>
      </c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 t="s">
        <v>185</v>
      </c>
      <c r="AZ221" s="94"/>
      <c r="BA221" s="94"/>
      <c r="BB221" s="94"/>
      <c r="BC221" s="94"/>
      <c r="BD221" s="94"/>
      <c r="BE221" s="94"/>
      <c r="BF221" s="94"/>
      <c r="BG221" s="94"/>
      <c r="BH221" s="94"/>
      <c r="BI221" s="94"/>
      <c r="BJ221" s="94"/>
      <c r="BK221" s="94"/>
      <c r="BL221" s="94"/>
      <c r="BM221" s="94" t="s">
        <v>156</v>
      </c>
      <c r="BN221" s="94"/>
      <c r="BO221" s="94"/>
      <c r="BP221" s="94"/>
      <c r="BQ221" s="94"/>
      <c r="BR221" s="94"/>
      <c r="BS221" s="94"/>
      <c r="BT221" s="94"/>
      <c r="BU221" s="94"/>
      <c r="BV221" s="94"/>
      <c r="BW221" s="94"/>
      <c r="BX221" s="94"/>
      <c r="BY221" s="94"/>
      <c r="BZ221" s="94"/>
      <c r="CA221" s="94" t="s">
        <v>186</v>
      </c>
      <c r="CB221" s="94"/>
      <c r="CC221" s="94"/>
      <c r="CD221" s="94"/>
      <c r="CE221" s="94"/>
      <c r="CF221" s="94"/>
      <c r="CG221" s="94"/>
      <c r="CH221" s="94"/>
      <c r="CI221" s="94"/>
      <c r="CJ221" s="94"/>
      <c r="CK221" s="94"/>
      <c r="CL221" s="94"/>
      <c r="CM221" s="94"/>
      <c r="CN221" s="94"/>
      <c r="CO221" s="152"/>
      <c r="CP221" s="152"/>
      <c r="CQ221" s="152"/>
      <c r="CR221" s="152"/>
      <c r="CS221" s="152"/>
      <c r="CT221" s="152"/>
      <c r="CU221" s="152"/>
      <c r="CV221" s="139"/>
      <c r="CW221" s="139"/>
      <c r="CX221" s="139"/>
      <c r="CY221" s="139"/>
      <c r="CZ221" s="139"/>
      <c r="DA221" s="139"/>
      <c r="DB221" s="139"/>
    </row>
    <row r="222" spans="1:106" ht="32.25" customHeight="1" thickBot="1">
      <c r="A222" s="104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6"/>
      <c r="W222" s="123" t="s">
        <v>53</v>
      </c>
      <c r="X222" s="123"/>
      <c r="Y222" s="123"/>
      <c r="Z222" s="123"/>
      <c r="AA222" s="123"/>
      <c r="AB222" s="123"/>
      <c r="AC222" s="123"/>
      <c r="AD222" s="123" t="s">
        <v>29</v>
      </c>
      <c r="AE222" s="123"/>
      <c r="AF222" s="123"/>
      <c r="AG222" s="123"/>
      <c r="AH222" s="123"/>
      <c r="AI222" s="123"/>
      <c r="AJ222" s="123"/>
      <c r="AK222" s="123" t="s">
        <v>53</v>
      </c>
      <c r="AL222" s="123"/>
      <c r="AM222" s="123"/>
      <c r="AN222" s="123"/>
      <c r="AO222" s="123"/>
      <c r="AP222" s="123"/>
      <c r="AQ222" s="123"/>
      <c r="AR222" s="123" t="s">
        <v>29</v>
      </c>
      <c r="AS222" s="123"/>
      <c r="AT222" s="123"/>
      <c r="AU222" s="123"/>
      <c r="AV222" s="123"/>
      <c r="AW222" s="123"/>
      <c r="AX222" s="123"/>
      <c r="AY222" s="123" t="s">
        <v>53</v>
      </c>
      <c r="AZ222" s="123"/>
      <c r="BA222" s="123"/>
      <c r="BB222" s="123"/>
      <c r="BC222" s="123"/>
      <c r="BD222" s="123"/>
      <c r="BE222" s="123"/>
      <c r="BF222" s="123" t="s">
        <v>29</v>
      </c>
      <c r="BG222" s="123"/>
      <c r="BH222" s="123"/>
      <c r="BI222" s="123"/>
      <c r="BJ222" s="123"/>
      <c r="BK222" s="123"/>
      <c r="BL222" s="123"/>
      <c r="BM222" s="123" t="s">
        <v>53</v>
      </c>
      <c r="BN222" s="123"/>
      <c r="BO222" s="123"/>
      <c r="BP222" s="123"/>
      <c r="BQ222" s="123"/>
      <c r="BR222" s="123"/>
      <c r="BS222" s="123"/>
      <c r="BT222" s="123" t="s">
        <v>29</v>
      </c>
      <c r="BU222" s="123"/>
      <c r="BV222" s="123"/>
      <c r="BW222" s="123"/>
      <c r="BX222" s="123"/>
      <c r="BY222" s="123"/>
      <c r="BZ222" s="123"/>
      <c r="CA222" s="123" t="s">
        <v>53</v>
      </c>
      <c r="CB222" s="123"/>
      <c r="CC222" s="123"/>
      <c r="CD222" s="123"/>
      <c r="CE222" s="123"/>
      <c r="CF222" s="123"/>
      <c r="CG222" s="123"/>
      <c r="CH222" s="123" t="s">
        <v>29</v>
      </c>
      <c r="CI222" s="123"/>
      <c r="CJ222" s="123"/>
      <c r="CK222" s="123"/>
      <c r="CL222" s="123"/>
      <c r="CM222" s="123"/>
      <c r="CN222" s="123"/>
      <c r="CO222" s="153"/>
      <c r="CP222" s="153"/>
      <c r="CQ222" s="153"/>
      <c r="CR222" s="153"/>
      <c r="CS222" s="153"/>
      <c r="CT222" s="153"/>
      <c r="CU222" s="153"/>
      <c r="CV222" s="139"/>
      <c r="CW222" s="139"/>
      <c r="CX222" s="139"/>
      <c r="CY222" s="139"/>
      <c r="CZ222" s="139"/>
      <c r="DA222" s="139"/>
      <c r="DB222" s="139"/>
    </row>
    <row r="223" spans="1:106" s="119" customFormat="1" ht="12.75" customHeight="1" thickBot="1">
      <c r="A223" s="112">
        <v>1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54">
        <v>2</v>
      </c>
      <c r="X223" s="154"/>
      <c r="Y223" s="154"/>
      <c r="Z223" s="154"/>
      <c r="AA223" s="154"/>
      <c r="AB223" s="154"/>
      <c r="AC223" s="154"/>
      <c r="AD223" s="154">
        <v>3</v>
      </c>
      <c r="AE223" s="154"/>
      <c r="AF223" s="154"/>
      <c r="AG223" s="154"/>
      <c r="AH223" s="154"/>
      <c r="AI223" s="154"/>
      <c r="AJ223" s="154"/>
      <c r="AK223" s="154">
        <v>4</v>
      </c>
      <c r="AL223" s="154"/>
      <c r="AM223" s="154"/>
      <c r="AN223" s="154"/>
      <c r="AO223" s="154"/>
      <c r="AP223" s="154"/>
      <c r="AQ223" s="154"/>
      <c r="AR223" s="154">
        <v>5</v>
      </c>
      <c r="AS223" s="154"/>
      <c r="AT223" s="154"/>
      <c r="AU223" s="154"/>
      <c r="AV223" s="154"/>
      <c r="AW223" s="154"/>
      <c r="AX223" s="154"/>
      <c r="AY223" s="154">
        <v>6</v>
      </c>
      <c r="AZ223" s="154"/>
      <c r="BA223" s="154"/>
      <c r="BB223" s="154"/>
      <c r="BC223" s="154"/>
      <c r="BD223" s="154"/>
      <c r="BE223" s="154"/>
      <c r="BF223" s="154">
        <v>7</v>
      </c>
      <c r="BG223" s="154"/>
      <c r="BH223" s="154"/>
      <c r="BI223" s="154"/>
      <c r="BJ223" s="154"/>
      <c r="BK223" s="154"/>
      <c r="BL223" s="154"/>
      <c r="BM223" s="154">
        <v>8</v>
      </c>
      <c r="BN223" s="154"/>
      <c r="BO223" s="154"/>
      <c r="BP223" s="154"/>
      <c r="BQ223" s="154"/>
      <c r="BR223" s="154"/>
      <c r="BS223" s="154"/>
      <c r="BT223" s="154">
        <v>9</v>
      </c>
      <c r="BU223" s="154"/>
      <c r="BV223" s="154"/>
      <c r="BW223" s="154"/>
      <c r="BX223" s="154"/>
      <c r="BY223" s="154"/>
      <c r="BZ223" s="154"/>
      <c r="CA223" s="154">
        <v>10</v>
      </c>
      <c r="CB223" s="154"/>
      <c r="CC223" s="154"/>
      <c r="CD223" s="154"/>
      <c r="CE223" s="154"/>
      <c r="CF223" s="154"/>
      <c r="CG223" s="154"/>
      <c r="CH223" s="154">
        <v>11</v>
      </c>
      <c r="CI223" s="154"/>
      <c r="CJ223" s="154"/>
      <c r="CK223" s="154"/>
      <c r="CL223" s="154"/>
      <c r="CM223" s="154"/>
      <c r="CN223" s="154"/>
      <c r="CO223" s="155"/>
      <c r="CP223" s="155"/>
      <c r="CQ223" s="155"/>
      <c r="CR223" s="155"/>
      <c r="CS223" s="155"/>
      <c r="CT223" s="155"/>
      <c r="CU223" s="155"/>
    </row>
    <row r="224" spans="1:106" s="164" customFormat="1" ht="12.75" customHeight="1">
      <c r="A224" s="156" t="s">
        <v>96</v>
      </c>
      <c r="B224" s="156"/>
      <c r="C224" s="15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7">
        <f>W245</f>
        <v>3676392</v>
      </c>
      <c r="X224" s="157"/>
      <c r="Y224" s="157"/>
      <c r="Z224" s="157"/>
      <c r="AA224" s="157"/>
      <c r="AB224" s="157"/>
      <c r="AC224" s="157"/>
      <c r="AD224" s="157">
        <f>AD245</f>
        <v>175328</v>
      </c>
      <c r="AE224" s="157"/>
      <c r="AF224" s="157"/>
      <c r="AG224" s="157"/>
      <c r="AH224" s="157"/>
      <c r="AI224" s="157"/>
      <c r="AJ224" s="157"/>
      <c r="AK224" s="157">
        <f>AK225+AK230+AK235+AK240</f>
        <v>4406284</v>
      </c>
      <c r="AL224" s="157"/>
      <c r="AM224" s="157"/>
      <c r="AN224" s="157"/>
      <c r="AO224" s="157"/>
      <c r="AP224" s="157"/>
      <c r="AQ224" s="157"/>
      <c r="AR224" s="157">
        <f>AR245</f>
        <v>210516</v>
      </c>
      <c r="AS224" s="158"/>
      <c r="AT224" s="158"/>
      <c r="AU224" s="158"/>
      <c r="AV224" s="158"/>
      <c r="AW224" s="158"/>
      <c r="AX224" s="158"/>
      <c r="AY224" s="157">
        <f>AY245</f>
        <v>4524460</v>
      </c>
      <c r="AZ224" s="158"/>
      <c r="BA224" s="158"/>
      <c r="BB224" s="158"/>
      <c r="BC224" s="158"/>
      <c r="BD224" s="158"/>
      <c r="BE224" s="158"/>
      <c r="BF224" s="157">
        <f>BF245</f>
        <v>321676</v>
      </c>
      <c r="BG224" s="158"/>
      <c r="BH224" s="158"/>
      <c r="BI224" s="158"/>
      <c r="BJ224" s="158"/>
      <c r="BK224" s="158"/>
      <c r="BL224" s="158"/>
      <c r="BM224" s="159">
        <f>BM245</f>
        <v>4524460</v>
      </c>
      <c r="BN224" s="160"/>
      <c r="BO224" s="160"/>
      <c r="BP224" s="160"/>
      <c r="BQ224" s="160"/>
      <c r="BR224" s="160"/>
      <c r="BS224" s="161"/>
      <c r="BT224" s="159">
        <f>BT245</f>
        <v>321676</v>
      </c>
      <c r="BU224" s="160"/>
      <c r="BV224" s="160"/>
      <c r="BW224" s="160"/>
      <c r="BX224" s="160"/>
      <c r="BY224" s="160"/>
      <c r="BZ224" s="161"/>
      <c r="CA224" s="157">
        <f>CA245</f>
        <v>4524460</v>
      </c>
      <c r="CB224" s="157"/>
      <c r="CC224" s="157"/>
      <c r="CD224" s="157"/>
      <c r="CE224" s="157"/>
      <c r="CF224" s="157"/>
      <c r="CG224" s="157"/>
      <c r="CH224" s="157">
        <f>CH245</f>
        <v>321676</v>
      </c>
      <c r="CI224" s="157"/>
      <c r="CJ224" s="157"/>
      <c r="CK224" s="157"/>
      <c r="CL224" s="157"/>
      <c r="CM224" s="157"/>
      <c r="CN224" s="157"/>
      <c r="CO224" s="162"/>
      <c r="CP224" s="162"/>
      <c r="CQ224" s="162"/>
      <c r="CR224" s="162"/>
      <c r="CS224" s="162"/>
      <c r="CT224" s="162"/>
      <c r="CU224" s="162"/>
      <c r="CV224" s="163"/>
      <c r="CW224" s="163"/>
      <c r="CX224" s="163"/>
      <c r="CY224" s="163"/>
      <c r="CZ224" s="163"/>
    </row>
    <row r="225" spans="1:106" ht="12.75" customHeight="1">
      <c r="A225" s="165" t="s">
        <v>97</v>
      </c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20">
        <f>W226+W227+W228+W229</f>
        <v>475658</v>
      </c>
      <c r="X225" s="120"/>
      <c r="Y225" s="120"/>
      <c r="Z225" s="120"/>
      <c r="AA225" s="120"/>
      <c r="AB225" s="120"/>
      <c r="AC225" s="120"/>
      <c r="AD225" s="4"/>
      <c r="AE225" s="4"/>
      <c r="AF225" s="4"/>
      <c r="AG225" s="4"/>
      <c r="AH225" s="4"/>
      <c r="AI225" s="4"/>
      <c r="AJ225" s="4"/>
      <c r="AK225" s="120">
        <f>AK226+AK227+AK228+AK229</f>
        <v>456659</v>
      </c>
      <c r="AL225" s="120"/>
      <c r="AM225" s="120"/>
      <c r="AN225" s="120"/>
      <c r="AO225" s="120"/>
      <c r="AP225" s="120"/>
      <c r="AQ225" s="120"/>
      <c r="AR225" s="120">
        <f>AR226+AR227+AR228+AR229</f>
        <v>0</v>
      </c>
      <c r="AS225" s="120"/>
      <c r="AT225" s="120"/>
      <c r="AU225" s="120"/>
      <c r="AV225" s="120"/>
      <c r="AW225" s="120"/>
      <c r="AX225" s="120"/>
      <c r="AY225" s="120">
        <f>AY226+AY227+AY228+AY229</f>
        <v>402203</v>
      </c>
      <c r="AZ225" s="120"/>
      <c r="BA225" s="120"/>
      <c r="BB225" s="120"/>
      <c r="BC225" s="120"/>
      <c r="BD225" s="120"/>
      <c r="BE225" s="120"/>
      <c r="BF225" s="120">
        <f>BF226+BF227+BF228+BF229</f>
        <v>0</v>
      </c>
      <c r="BG225" s="120"/>
      <c r="BH225" s="120"/>
      <c r="BI225" s="120"/>
      <c r="BJ225" s="120"/>
      <c r="BK225" s="120"/>
      <c r="BL225" s="120"/>
      <c r="BM225" s="166">
        <f>BM226+BM227+BM228+BM229</f>
        <v>402203</v>
      </c>
      <c r="BN225" s="167"/>
      <c r="BO225" s="167"/>
      <c r="BP225" s="167"/>
      <c r="BQ225" s="167"/>
      <c r="BR225" s="167"/>
      <c r="BS225" s="168"/>
      <c r="BT225" s="169"/>
      <c r="BU225" s="170"/>
      <c r="BV225" s="170"/>
      <c r="BW225" s="170"/>
      <c r="BX225" s="170"/>
      <c r="BY225" s="170"/>
      <c r="BZ225" s="171"/>
      <c r="CA225" s="120">
        <f>CA226+CA227+CA228+CA229</f>
        <v>402203</v>
      </c>
      <c r="CB225" s="120"/>
      <c r="CC225" s="120"/>
      <c r="CD225" s="120"/>
      <c r="CE225" s="120"/>
      <c r="CF225" s="120"/>
      <c r="CG225" s="120"/>
      <c r="CH225" s="4"/>
      <c r="CI225" s="4"/>
      <c r="CJ225" s="4"/>
      <c r="CK225" s="4"/>
      <c r="CL225" s="4"/>
      <c r="CM225" s="4"/>
      <c r="CN225" s="4"/>
      <c r="CO225" s="172"/>
      <c r="CP225" s="172"/>
      <c r="CQ225" s="172"/>
      <c r="CR225" s="172"/>
      <c r="CS225" s="172"/>
      <c r="CT225" s="172"/>
      <c r="CU225" s="172"/>
      <c r="CV225" s="139"/>
      <c r="CW225" s="173"/>
      <c r="CX225" s="174"/>
      <c r="CY225" s="174"/>
      <c r="CZ225" s="174"/>
      <c r="DA225" s="139"/>
      <c r="DB225" s="139"/>
    </row>
    <row r="226" spans="1:106" ht="12.75" customHeight="1">
      <c r="A226" s="116" t="s">
        <v>98</v>
      </c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5">
        <v>232274</v>
      </c>
      <c r="X226" s="5"/>
      <c r="Y226" s="5"/>
      <c r="Z226" s="5"/>
      <c r="AA226" s="5"/>
      <c r="AB226" s="5"/>
      <c r="AC226" s="5"/>
      <c r="AD226" s="4"/>
      <c r="AE226" s="4"/>
      <c r="AF226" s="4"/>
      <c r="AG226" s="4"/>
      <c r="AH226" s="4"/>
      <c r="AI226" s="4"/>
      <c r="AJ226" s="4"/>
      <c r="AK226" s="5">
        <v>227424</v>
      </c>
      <c r="AL226" s="5"/>
      <c r="AM226" s="5"/>
      <c r="AN226" s="5"/>
      <c r="AO226" s="5"/>
      <c r="AP226" s="5"/>
      <c r="AQ226" s="5"/>
      <c r="AR226" s="4"/>
      <c r="AS226" s="4"/>
      <c r="AT226" s="4"/>
      <c r="AU226" s="4"/>
      <c r="AV226" s="4"/>
      <c r="AW226" s="4"/>
      <c r="AX226" s="4"/>
      <c r="AY226" s="5">
        <v>156264</v>
      </c>
      <c r="AZ226" s="5"/>
      <c r="BA226" s="5"/>
      <c r="BB226" s="5"/>
      <c r="BC226" s="5"/>
      <c r="BD226" s="5"/>
      <c r="BE226" s="5"/>
      <c r="BF226" s="4"/>
      <c r="BG226" s="4"/>
      <c r="BH226" s="4"/>
      <c r="BI226" s="4"/>
      <c r="BJ226" s="4"/>
      <c r="BK226" s="4"/>
      <c r="BL226" s="4"/>
      <c r="BM226" s="175">
        <f>AY226*1</f>
        <v>156264</v>
      </c>
      <c r="BN226" s="176"/>
      <c r="BO226" s="176"/>
      <c r="BP226" s="176"/>
      <c r="BQ226" s="176"/>
      <c r="BR226" s="176"/>
      <c r="BS226" s="177"/>
      <c r="BT226" s="169"/>
      <c r="BU226" s="170"/>
      <c r="BV226" s="170"/>
      <c r="BW226" s="170"/>
      <c r="BX226" s="170"/>
      <c r="BY226" s="170"/>
      <c r="BZ226" s="171"/>
      <c r="CA226" s="5">
        <f>BM226*1</f>
        <v>156264</v>
      </c>
      <c r="CB226" s="5"/>
      <c r="CC226" s="5"/>
      <c r="CD226" s="5"/>
      <c r="CE226" s="5"/>
      <c r="CF226" s="5"/>
      <c r="CG226" s="5"/>
      <c r="CH226" s="4"/>
      <c r="CI226" s="4"/>
      <c r="CJ226" s="4"/>
      <c r="CK226" s="4"/>
      <c r="CL226" s="4"/>
      <c r="CM226" s="4"/>
      <c r="CN226" s="4"/>
      <c r="CO226" s="172"/>
      <c r="CP226" s="172"/>
      <c r="CQ226" s="172"/>
      <c r="CR226" s="172"/>
      <c r="CS226" s="172"/>
      <c r="CT226" s="172"/>
      <c r="CU226" s="172"/>
      <c r="CV226" s="139"/>
      <c r="CW226" s="139"/>
      <c r="CX226" s="139"/>
      <c r="CY226" s="139"/>
      <c r="CZ226" s="139"/>
      <c r="DA226" s="139"/>
      <c r="DB226" s="139"/>
    </row>
    <row r="227" spans="1:106" s="77" customFormat="1" ht="12.75" customHeight="1">
      <c r="A227" s="116" t="s">
        <v>99</v>
      </c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5">
        <v>11274</v>
      </c>
      <c r="X227" s="5"/>
      <c r="Y227" s="5"/>
      <c r="Z227" s="5"/>
      <c r="AA227" s="5"/>
      <c r="AB227" s="5"/>
      <c r="AC227" s="5"/>
      <c r="AD227" s="4"/>
      <c r="AE227" s="4"/>
      <c r="AF227" s="4"/>
      <c r="AG227" s="4"/>
      <c r="AH227" s="4"/>
      <c r="AI227" s="4"/>
      <c r="AJ227" s="4"/>
      <c r="AK227" s="5">
        <v>13067</v>
      </c>
      <c r="AL227" s="5"/>
      <c r="AM227" s="5"/>
      <c r="AN227" s="5"/>
      <c r="AO227" s="5"/>
      <c r="AP227" s="5"/>
      <c r="AQ227" s="5"/>
      <c r="AR227" s="4"/>
      <c r="AS227" s="4"/>
      <c r="AT227" s="4"/>
      <c r="AU227" s="4"/>
      <c r="AV227" s="4"/>
      <c r="AW227" s="4"/>
      <c r="AX227" s="4"/>
      <c r="AY227" s="5">
        <v>6923</v>
      </c>
      <c r="AZ227" s="5"/>
      <c r="BA227" s="5"/>
      <c r="BB227" s="5"/>
      <c r="BC227" s="5"/>
      <c r="BD227" s="5"/>
      <c r="BE227" s="5"/>
      <c r="BF227" s="4"/>
      <c r="BG227" s="4"/>
      <c r="BH227" s="4"/>
      <c r="BI227" s="4"/>
      <c r="BJ227" s="4"/>
      <c r="BK227" s="4"/>
      <c r="BL227" s="4"/>
      <c r="BM227" s="175">
        <f t="shared" ref="BM227:BM229" si="0">AY227*1</f>
        <v>6923</v>
      </c>
      <c r="BN227" s="176"/>
      <c r="BO227" s="176"/>
      <c r="BP227" s="176"/>
      <c r="BQ227" s="176"/>
      <c r="BR227" s="176"/>
      <c r="BS227" s="177"/>
      <c r="BT227" s="169"/>
      <c r="BU227" s="170"/>
      <c r="BV227" s="170"/>
      <c r="BW227" s="170"/>
      <c r="BX227" s="170"/>
      <c r="BY227" s="170"/>
      <c r="BZ227" s="171"/>
      <c r="CA227" s="5">
        <f t="shared" ref="CA227:CA229" si="1">BM227*1</f>
        <v>6923</v>
      </c>
      <c r="CB227" s="5"/>
      <c r="CC227" s="5"/>
      <c r="CD227" s="5"/>
      <c r="CE227" s="5"/>
      <c r="CF227" s="5"/>
      <c r="CG227" s="5"/>
      <c r="CH227" s="4"/>
      <c r="CI227" s="4"/>
      <c r="CJ227" s="4"/>
      <c r="CK227" s="4"/>
      <c r="CL227" s="4"/>
      <c r="CM227" s="4"/>
      <c r="CN227" s="4"/>
      <c r="CO227" s="172"/>
      <c r="CP227" s="172"/>
      <c r="CQ227" s="172"/>
      <c r="CR227" s="172"/>
      <c r="CS227" s="172"/>
      <c r="CT227" s="172"/>
      <c r="CU227" s="172"/>
    </row>
    <row r="228" spans="1:106" s="77" customFormat="1" ht="12.75" customHeight="1">
      <c r="A228" s="116" t="s">
        <v>100</v>
      </c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5">
        <v>157470</v>
      </c>
      <c r="X228" s="5"/>
      <c r="Y228" s="5"/>
      <c r="Z228" s="5"/>
      <c r="AA228" s="5"/>
      <c r="AB228" s="5"/>
      <c r="AC228" s="5"/>
      <c r="AD228" s="4"/>
      <c r="AE228" s="4"/>
      <c r="AF228" s="4"/>
      <c r="AG228" s="4"/>
      <c r="AH228" s="4"/>
      <c r="AI228" s="4"/>
      <c r="AJ228" s="4"/>
      <c r="AK228" s="5">
        <v>133980</v>
      </c>
      <c r="AL228" s="5"/>
      <c r="AM228" s="5"/>
      <c r="AN228" s="5"/>
      <c r="AO228" s="5"/>
      <c r="AP228" s="5"/>
      <c r="AQ228" s="5"/>
      <c r="AR228" s="4"/>
      <c r="AS228" s="4"/>
      <c r="AT228" s="4"/>
      <c r="AU228" s="4"/>
      <c r="AV228" s="4"/>
      <c r="AW228" s="4"/>
      <c r="AX228" s="4"/>
      <c r="AY228" s="5">
        <v>175716</v>
      </c>
      <c r="AZ228" s="5"/>
      <c r="BA228" s="5"/>
      <c r="BB228" s="5"/>
      <c r="BC228" s="5"/>
      <c r="BD228" s="5"/>
      <c r="BE228" s="5"/>
      <c r="BF228" s="4"/>
      <c r="BG228" s="4"/>
      <c r="BH228" s="4"/>
      <c r="BI228" s="4"/>
      <c r="BJ228" s="4"/>
      <c r="BK228" s="4"/>
      <c r="BL228" s="4"/>
      <c r="BM228" s="175">
        <f t="shared" si="0"/>
        <v>175716</v>
      </c>
      <c r="BN228" s="176"/>
      <c r="BO228" s="176"/>
      <c r="BP228" s="176"/>
      <c r="BQ228" s="176"/>
      <c r="BR228" s="176"/>
      <c r="BS228" s="177"/>
      <c r="BT228" s="169"/>
      <c r="BU228" s="170"/>
      <c r="BV228" s="170"/>
      <c r="BW228" s="170"/>
      <c r="BX228" s="170"/>
      <c r="BY228" s="170"/>
      <c r="BZ228" s="171"/>
      <c r="CA228" s="5">
        <f t="shared" si="1"/>
        <v>175716</v>
      </c>
      <c r="CB228" s="5"/>
      <c r="CC228" s="5"/>
      <c r="CD228" s="5"/>
      <c r="CE228" s="5"/>
      <c r="CF228" s="5"/>
      <c r="CG228" s="5"/>
      <c r="CH228" s="4"/>
      <c r="CI228" s="4"/>
      <c r="CJ228" s="4"/>
      <c r="CK228" s="4"/>
      <c r="CL228" s="4"/>
      <c r="CM228" s="4"/>
      <c r="CN228" s="4"/>
      <c r="CO228" s="172"/>
      <c r="CP228" s="172"/>
      <c r="CQ228" s="172"/>
      <c r="CR228" s="172"/>
      <c r="CS228" s="172"/>
      <c r="CT228" s="172"/>
      <c r="CU228" s="172"/>
    </row>
    <row r="229" spans="1:106" s="77" customFormat="1" ht="12.75" customHeight="1">
      <c r="A229" s="116" t="s">
        <v>101</v>
      </c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5">
        <v>74640</v>
      </c>
      <c r="X229" s="5"/>
      <c r="Y229" s="5"/>
      <c r="Z229" s="5"/>
      <c r="AA229" s="5"/>
      <c r="AB229" s="5"/>
      <c r="AC229" s="5"/>
      <c r="AD229" s="4"/>
      <c r="AE229" s="4"/>
      <c r="AF229" s="4"/>
      <c r="AG229" s="4"/>
      <c r="AH229" s="4"/>
      <c r="AI229" s="4"/>
      <c r="AJ229" s="4"/>
      <c r="AK229" s="5">
        <v>82188</v>
      </c>
      <c r="AL229" s="5"/>
      <c r="AM229" s="5"/>
      <c r="AN229" s="5"/>
      <c r="AO229" s="5"/>
      <c r="AP229" s="5"/>
      <c r="AQ229" s="5"/>
      <c r="AR229" s="4"/>
      <c r="AS229" s="4"/>
      <c r="AT229" s="4"/>
      <c r="AU229" s="4"/>
      <c r="AV229" s="4"/>
      <c r="AW229" s="4"/>
      <c r="AX229" s="4"/>
      <c r="AY229" s="5">
        <v>63300</v>
      </c>
      <c r="AZ229" s="5"/>
      <c r="BA229" s="5"/>
      <c r="BB229" s="5"/>
      <c r="BC229" s="5"/>
      <c r="BD229" s="5"/>
      <c r="BE229" s="5"/>
      <c r="BF229" s="4"/>
      <c r="BG229" s="4"/>
      <c r="BH229" s="4"/>
      <c r="BI229" s="4"/>
      <c r="BJ229" s="4"/>
      <c r="BK229" s="4"/>
      <c r="BL229" s="4"/>
      <c r="BM229" s="175">
        <f t="shared" si="0"/>
        <v>63300</v>
      </c>
      <c r="BN229" s="176"/>
      <c r="BO229" s="176"/>
      <c r="BP229" s="176"/>
      <c r="BQ229" s="176"/>
      <c r="BR229" s="176"/>
      <c r="BS229" s="177"/>
      <c r="BT229" s="169"/>
      <c r="BU229" s="170"/>
      <c r="BV229" s="170"/>
      <c r="BW229" s="170"/>
      <c r="BX229" s="170"/>
      <c r="BY229" s="170"/>
      <c r="BZ229" s="171"/>
      <c r="CA229" s="5">
        <f t="shared" si="1"/>
        <v>63300</v>
      </c>
      <c r="CB229" s="5"/>
      <c r="CC229" s="5"/>
      <c r="CD229" s="5"/>
      <c r="CE229" s="5"/>
      <c r="CF229" s="5"/>
      <c r="CG229" s="5"/>
      <c r="CH229" s="4"/>
      <c r="CI229" s="4"/>
      <c r="CJ229" s="4"/>
      <c r="CK229" s="4"/>
      <c r="CL229" s="4"/>
      <c r="CM229" s="4"/>
      <c r="CN229" s="4"/>
      <c r="CO229" s="172"/>
      <c r="CP229" s="172"/>
      <c r="CQ229" s="172"/>
      <c r="CR229" s="172"/>
      <c r="CS229" s="172"/>
      <c r="CT229" s="172"/>
      <c r="CU229" s="172"/>
    </row>
    <row r="230" spans="1:106" ht="12.75" customHeight="1">
      <c r="A230" s="165" t="s">
        <v>102</v>
      </c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20">
        <f>W231+W232+W233+W234</f>
        <v>638043</v>
      </c>
      <c r="X230" s="120"/>
      <c r="Y230" s="120"/>
      <c r="Z230" s="120"/>
      <c r="AA230" s="120"/>
      <c r="AB230" s="120"/>
      <c r="AC230" s="120"/>
      <c r="AD230" s="4"/>
      <c r="AE230" s="4"/>
      <c r="AF230" s="4"/>
      <c r="AG230" s="4"/>
      <c r="AH230" s="4"/>
      <c r="AI230" s="4"/>
      <c r="AJ230" s="4"/>
      <c r="AK230" s="120">
        <f>AK231+AK232+AK233+AK234</f>
        <v>785065</v>
      </c>
      <c r="AL230" s="120"/>
      <c r="AM230" s="120"/>
      <c r="AN230" s="120"/>
      <c r="AO230" s="120"/>
      <c r="AP230" s="120"/>
      <c r="AQ230" s="120"/>
      <c r="AR230" s="120">
        <f>AR231+AR232+AR233+AR234</f>
        <v>0</v>
      </c>
      <c r="AS230" s="120"/>
      <c r="AT230" s="120"/>
      <c r="AU230" s="120"/>
      <c r="AV230" s="120"/>
      <c r="AW230" s="120"/>
      <c r="AX230" s="120"/>
      <c r="AY230" s="120">
        <f>AY231+AY232+AY233+AY234</f>
        <v>699477</v>
      </c>
      <c r="AZ230" s="120"/>
      <c r="BA230" s="120"/>
      <c r="BB230" s="120"/>
      <c r="BC230" s="120"/>
      <c r="BD230" s="120"/>
      <c r="BE230" s="120"/>
      <c r="BF230" s="120">
        <f>BF231+BF232+BF233+BF234</f>
        <v>0</v>
      </c>
      <c r="BG230" s="120"/>
      <c r="BH230" s="120"/>
      <c r="BI230" s="120"/>
      <c r="BJ230" s="120"/>
      <c r="BK230" s="120"/>
      <c r="BL230" s="120"/>
      <c r="BM230" s="166">
        <f>BM231+BM232+BM233+BM234</f>
        <v>699477</v>
      </c>
      <c r="BN230" s="167"/>
      <c r="BO230" s="167"/>
      <c r="BP230" s="167"/>
      <c r="BQ230" s="167"/>
      <c r="BR230" s="167"/>
      <c r="BS230" s="168"/>
      <c r="BT230" s="169"/>
      <c r="BU230" s="170"/>
      <c r="BV230" s="170"/>
      <c r="BW230" s="170"/>
      <c r="BX230" s="170"/>
      <c r="BY230" s="170"/>
      <c r="BZ230" s="171"/>
      <c r="CA230" s="120">
        <f>CA231+CA232+CA233+CA234</f>
        <v>699477</v>
      </c>
      <c r="CB230" s="120"/>
      <c r="CC230" s="120"/>
      <c r="CD230" s="120"/>
      <c r="CE230" s="120"/>
      <c r="CF230" s="120"/>
      <c r="CG230" s="120"/>
      <c r="CH230" s="4"/>
      <c r="CI230" s="4"/>
      <c r="CJ230" s="4"/>
      <c r="CK230" s="4"/>
      <c r="CL230" s="4"/>
      <c r="CM230" s="4"/>
      <c r="CN230" s="4"/>
      <c r="CO230" s="178"/>
      <c r="CP230" s="172"/>
      <c r="CQ230" s="172"/>
      <c r="CR230" s="172"/>
      <c r="CS230" s="172"/>
      <c r="CT230" s="172"/>
      <c r="CU230" s="172"/>
      <c r="CV230" s="139"/>
      <c r="CW230" s="179"/>
      <c r="CX230" s="41"/>
      <c r="CY230" s="41"/>
      <c r="CZ230" s="41"/>
      <c r="DA230" s="139"/>
      <c r="DB230" s="139"/>
    </row>
    <row r="231" spans="1:106" s="77" customFormat="1" ht="12.75" customHeight="1">
      <c r="A231" s="116" t="s">
        <v>98</v>
      </c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5">
        <v>344035</v>
      </c>
      <c r="X231" s="5"/>
      <c r="Y231" s="5"/>
      <c r="Z231" s="5"/>
      <c r="AA231" s="5"/>
      <c r="AB231" s="5"/>
      <c r="AC231" s="5"/>
      <c r="AD231" s="4"/>
      <c r="AE231" s="4"/>
      <c r="AF231" s="4"/>
      <c r="AG231" s="4"/>
      <c r="AH231" s="4"/>
      <c r="AI231" s="4"/>
      <c r="AJ231" s="4"/>
      <c r="AK231" s="5">
        <v>400194</v>
      </c>
      <c r="AL231" s="5"/>
      <c r="AM231" s="5"/>
      <c r="AN231" s="5"/>
      <c r="AO231" s="5"/>
      <c r="AP231" s="5"/>
      <c r="AQ231" s="5"/>
      <c r="AR231" s="4"/>
      <c r="AS231" s="4"/>
      <c r="AT231" s="4"/>
      <c r="AU231" s="4"/>
      <c r="AV231" s="4"/>
      <c r="AW231" s="4"/>
      <c r="AX231" s="4"/>
      <c r="AY231" s="5">
        <v>258660</v>
      </c>
      <c r="AZ231" s="5"/>
      <c r="BA231" s="5"/>
      <c r="BB231" s="5"/>
      <c r="BC231" s="5"/>
      <c r="BD231" s="5"/>
      <c r="BE231" s="5"/>
      <c r="BF231" s="4"/>
      <c r="BG231" s="4"/>
      <c r="BH231" s="4"/>
      <c r="BI231" s="4"/>
      <c r="BJ231" s="4"/>
      <c r="BK231" s="4"/>
      <c r="BL231" s="4"/>
      <c r="BM231" s="175">
        <f>AY231*1</f>
        <v>258660</v>
      </c>
      <c r="BN231" s="176"/>
      <c r="BO231" s="176"/>
      <c r="BP231" s="176"/>
      <c r="BQ231" s="176"/>
      <c r="BR231" s="176"/>
      <c r="BS231" s="177"/>
      <c r="BT231" s="169"/>
      <c r="BU231" s="170"/>
      <c r="BV231" s="170"/>
      <c r="BW231" s="170"/>
      <c r="BX231" s="170"/>
      <c r="BY231" s="170"/>
      <c r="BZ231" s="171"/>
      <c r="CA231" s="5">
        <f>BM231*1</f>
        <v>258660</v>
      </c>
      <c r="CB231" s="5"/>
      <c r="CC231" s="5"/>
      <c r="CD231" s="5"/>
      <c r="CE231" s="5"/>
      <c r="CF231" s="5"/>
      <c r="CG231" s="5"/>
      <c r="CH231" s="4"/>
      <c r="CI231" s="4"/>
      <c r="CJ231" s="4"/>
      <c r="CK231" s="4"/>
      <c r="CL231" s="4"/>
      <c r="CM231" s="4"/>
      <c r="CN231" s="4"/>
      <c r="CO231" s="172"/>
      <c r="CP231" s="172"/>
      <c r="CQ231" s="172"/>
      <c r="CR231" s="172"/>
      <c r="CS231" s="172"/>
      <c r="CT231" s="172"/>
      <c r="CU231" s="172"/>
    </row>
    <row r="232" spans="1:106" s="77" customFormat="1" ht="12.75" customHeight="1">
      <c r="A232" s="116" t="s">
        <v>99</v>
      </c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5">
        <v>14755</v>
      </c>
      <c r="X232" s="5"/>
      <c r="Y232" s="5"/>
      <c r="Z232" s="5"/>
      <c r="AA232" s="5"/>
      <c r="AB232" s="5"/>
      <c r="AC232" s="5"/>
      <c r="AD232" s="4"/>
      <c r="AE232" s="4"/>
      <c r="AF232" s="4"/>
      <c r="AG232" s="4"/>
      <c r="AH232" s="4"/>
      <c r="AI232" s="4"/>
      <c r="AJ232" s="4"/>
      <c r="AK232" s="5">
        <v>23887</v>
      </c>
      <c r="AL232" s="5"/>
      <c r="AM232" s="5"/>
      <c r="AN232" s="5"/>
      <c r="AO232" s="5"/>
      <c r="AP232" s="5"/>
      <c r="AQ232" s="5"/>
      <c r="AR232" s="4"/>
      <c r="AS232" s="4"/>
      <c r="AT232" s="4"/>
      <c r="AU232" s="4"/>
      <c r="AV232" s="4"/>
      <c r="AW232" s="4"/>
      <c r="AX232" s="4"/>
      <c r="AY232" s="5">
        <v>16581</v>
      </c>
      <c r="AZ232" s="5"/>
      <c r="BA232" s="5"/>
      <c r="BB232" s="5"/>
      <c r="BC232" s="5"/>
      <c r="BD232" s="5"/>
      <c r="BE232" s="5"/>
      <c r="BF232" s="4"/>
      <c r="BG232" s="4"/>
      <c r="BH232" s="4"/>
      <c r="BI232" s="4"/>
      <c r="BJ232" s="4"/>
      <c r="BK232" s="4"/>
      <c r="BL232" s="4"/>
      <c r="BM232" s="175">
        <f t="shared" ref="BM232:BM234" si="2">AY232*1</f>
        <v>16581</v>
      </c>
      <c r="BN232" s="176"/>
      <c r="BO232" s="176"/>
      <c r="BP232" s="176"/>
      <c r="BQ232" s="176"/>
      <c r="BR232" s="176"/>
      <c r="BS232" s="177"/>
      <c r="BT232" s="169"/>
      <c r="BU232" s="170"/>
      <c r="BV232" s="170"/>
      <c r="BW232" s="170"/>
      <c r="BX232" s="170"/>
      <c r="BY232" s="170"/>
      <c r="BZ232" s="171"/>
      <c r="CA232" s="5">
        <f t="shared" ref="CA232:CA234" si="3">BM232*1</f>
        <v>16581</v>
      </c>
      <c r="CB232" s="5"/>
      <c r="CC232" s="5"/>
      <c r="CD232" s="5"/>
      <c r="CE232" s="5"/>
      <c r="CF232" s="5"/>
      <c r="CG232" s="5"/>
      <c r="CH232" s="4"/>
      <c r="CI232" s="4"/>
      <c r="CJ232" s="4"/>
      <c r="CK232" s="4"/>
      <c r="CL232" s="4"/>
      <c r="CM232" s="4"/>
      <c r="CN232" s="4"/>
      <c r="CO232" s="172"/>
      <c r="CP232" s="172"/>
      <c r="CQ232" s="172"/>
      <c r="CR232" s="172"/>
      <c r="CS232" s="172"/>
      <c r="CT232" s="172"/>
      <c r="CU232" s="172"/>
    </row>
    <row r="233" spans="1:106" s="77" customFormat="1" ht="12.75" customHeight="1">
      <c r="A233" s="116" t="s">
        <v>100</v>
      </c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5">
        <v>176483</v>
      </c>
      <c r="X233" s="5"/>
      <c r="Y233" s="5"/>
      <c r="Z233" s="5"/>
      <c r="AA233" s="5"/>
      <c r="AB233" s="5"/>
      <c r="AC233" s="5"/>
      <c r="AD233" s="4"/>
      <c r="AE233" s="4"/>
      <c r="AF233" s="4"/>
      <c r="AG233" s="4"/>
      <c r="AH233" s="4"/>
      <c r="AI233" s="4"/>
      <c r="AJ233" s="4"/>
      <c r="AK233" s="5">
        <v>230040</v>
      </c>
      <c r="AL233" s="5"/>
      <c r="AM233" s="5"/>
      <c r="AN233" s="5"/>
      <c r="AO233" s="5"/>
      <c r="AP233" s="5"/>
      <c r="AQ233" s="5"/>
      <c r="AR233" s="4"/>
      <c r="AS233" s="4"/>
      <c r="AT233" s="4"/>
      <c r="AU233" s="4"/>
      <c r="AV233" s="4"/>
      <c r="AW233" s="4"/>
      <c r="AX233" s="4"/>
      <c r="AY233" s="5">
        <v>324732</v>
      </c>
      <c r="AZ233" s="5"/>
      <c r="BA233" s="5"/>
      <c r="BB233" s="5"/>
      <c r="BC233" s="5"/>
      <c r="BD233" s="5"/>
      <c r="BE233" s="5"/>
      <c r="BF233" s="4"/>
      <c r="BG233" s="4"/>
      <c r="BH233" s="4"/>
      <c r="BI233" s="4"/>
      <c r="BJ233" s="4"/>
      <c r="BK233" s="4"/>
      <c r="BL233" s="4"/>
      <c r="BM233" s="175">
        <f t="shared" si="2"/>
        <v>324732</v>
      </c>
      <c r="BN233" s="176"/>
      <c r="BO233" s="176"/>
      <c r="BP233" s="176"/>
      <c r="BQ233" s="176"/>
      <c r="BR233" s="176"/>
      <c r="BS233" s="177"/>
      <c r="BT233" s="169"/>
      <c r="BU233" s="170"/>
      <c r="BV233" s="170"/>
      <c r="BW233" s="170"/>
      <c r="BX233" s="170"/>
      <c r="BY233" s="170"/>
      <c r="BZ233" s="171"/>
      <c r="CA233" s="5">
        <f t="shared" si="3"/>
        <v>324732</v>
      </c>
      <c r="CB233" s="5"/>
      <c r="CC233" s="5"/>
      <c r="CD233" s="5"/>
      <c r="CE233" s="5"/>
      <c r="CF233" s="5"/>
      <c r="CG233" s="5"/>
      <c r="CH233" s="4"/>
      <c r="CI233" s="4"/>
      <c r="CJ233" s="4"/>
      <c r="CK233" s="4"/>
      <c r="CL233" s="4"/>
      <c r="CM233" s="4"/>
      <c r="CN233" s="4"/>
      <c r="CO233" s="172"/>
      <c r="CP233" s="172"/>
      <c r="CQ233" s="172"/>
      <c r="CR233" s="172"/>
      <c r="CS233" s="172"/>
      <c r="CT233" s="172"/>
      <c r="CU233" s="172"/>
    </row>
    <row r="234" spans="1:106" s="77" customFormat="1" ht="12.75" customHeight="1">
      <c r="A234" s="116" t="s">
        <v>101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5">
        <v>102770</v>
      </c>
      <c r="X234" s="5"/>
      <c r="Y234" s="5"/>
      <c r="Z234" s="5"/>
      <c r="AA234" s="5"/>
      <c r="AB234" s="5"/>
      <c r="AC234" s="5"/>
      <c r="AD234" s="4"/>
      <c r="AE234" s="4"/>
      <c r="AF234" s="4"/>
      <c r="AG234" s="4"/>
      <c r="AH234" s="4"/>
      <c r="AI234" s="4"/>
      <c r="AJ234" s="4"/>
      <c r="AK234" s="5">
        <v>130944</v>
      </c>
      <c r="AL234" s="5"/>
      <c r="AM234" s="5"/>
      <c r="AN234" s="5"/>
      <c r="AO234" s="5"/>
      <c r="AP234" s="5"/>
      <c r="AQ234" s="5"/>
      <c r="AR234" s="4"/>
      <c r="AS234" s="4"/>
      <c r="AT234" s="4"/>
      <c r="AU234" s="4"/>
      <c r="AV234" s="4"/>
      <c r="AW234" s="4"/>
      <c r="AX234" s="4"/>
      <c r="AY234" s="5">
        <v>99504</v>
      </c>
      <c r="AZ234" s="5"/>
      <c r="BA234" s="5"/>
      <c r="BB234" s="5"/>
      <c r="BC234" s="5"/>
      <c r="BD234" s="5"/>
      <c r="BE234" s="5"/>
      <c r="BF234" s="4"/>
      <c r="BG234" s="4"/>
      <c r="BH234" s="4"/>
      <c r="BI234" s="4"/>
      <c r="BJ234" s="4"/>
      <c r="BK234" s="4"/>
      <c r="BL234" s="4"/>
      <c r="BM234" s="175">
        <f t="shared" si="2"/>
        <v>99504</v>
      </c>
      <c r="BN234" s="176"/>
      <c r="BO234" s="176"/>
      <c r="BP234" s="176"/>
      <c r="BQ234" s="176"/>
      <c r="BR234" s="176"/>
      <c r="BS234" s="177"/>
      <c r="BT234" s="169"/>
      <c r="BU234" s="170"/>
      <c r="BV234" s="170"/>
      <c r="BW234" s="170"/>
      <c r="BX234" s="170"/>
      <c r="BY234" s="170"/>
      <c r="BZ234" s="171"/>
      <c r="CA234" s="5">
        <f t="shared" si="3"/>
        <v>99504</v>
      </c>
      <c r="CB234" s="5"/>
      <c r="CC234" s="5"/>
      <c r="CD234" s="5"/>
      <c r="CE234" s="5"/>
      <c r="CF234" s="5"/>
      <c r="CG234" s="5"/>
      <c r="CH234" s="4"/>
      <c r="CI234" s="4"/>
      <c r="CJ234" s="4"/>
      <c r="CK234" s="4"/>
      <c r="CL234" s="4"/>
      <c r="CM234" s="4"/>
      <c r="CN234" s="4"/>
      <c r="CO234" s="172"/>
      <c r="CP234" s="172"/>
      <c r="CQ234" s="172"/>
      <c r="CR234" s="172"/>
      <c r="CS234" s="172"/>
      <c r="CT234" s="172"/>
      <c r="CU234" s="172"/>
    </row>
    <row r="235" spans="1:106" ht="12.75" customHeight="1">
      <c r="A235" s="165" t="s">
        <v>103</v>
      </c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20">
        <f>W236+W237+W238+W239</f>
        <v>2562691</v>
      </c>
      <c r="X235" s="120"/>
      <c r="Y235" s="120"/>
      <c r="Z235" s="120"/>
      <c r="AA235" s="120"/>
      <c r="AB235" s="120"/>
      <c r="AC235" s="120"/>
      <c r="AD235" s="120">
        <f>AD236+AD237+AD238+AD239</f>
        <v>87710</v>
      </c>
      <c r="AE235" s="120"/>
      <c r="AF235" s="120"/>
      <c r="AG235" s="120"/>
      <c r="AH235" s="120"/>
      <c r="AI235" s="120"/>
      <c r="AJ235" s="120"/>
      <c r="AK235" s="120">
        <f>AK236+AK237+AK238+AK239</f>
        <v>3164560</v>
      </c>
      <c r="AL235" s="120"/>
      <c r="AM235" s="120"/>
      <c r="AN235" s="120"/>
      <c r="AO235" s="120"/>
      <c r="AP235" s="120"/>
      <c r="AQ235" s="120"/>
      <c r="AR235" s="120">
        <f>AR236+AR237+AR238+AR239</f>
        <v>108072</v>
      </c>
      <c r="AS235" s="120"/>
      <c r="AT235" s="120"/>
      <c r="AU235" s="120"/>
      <c r="AV235" s="120"/>
      <c r="AW235" s="120"/>
      <c r="AX235" s="120"/>
      <c r="AY235" s="120">
        <f>AY236+AY237+AY238+AY239</f>
        <v>3422780</v>
      </c>
      <c r="AZ235" s="120"/>
      <c r="BA235" s="120"/>
      <c r="BB235" s="120"/>
      <c r="BC235" s="120"/>
      <c r="BD235" s="120"/>
      <c r="BE235" s="120"/>
      <c r="BF235" s="120">
        <f>BF236+BF237+BF238+BF239</f>
        <v>186960</v>
      </c>
      <c r="BG235" s="120"/>
      <c r="BH235" s="120"/>
      <c r="BI235" s="120"/>
      <c r="BJ235" s="120"/>
      <c r="BK235" s="120"/>
      <c r="BL235" s="120"/>
      <c r="BM235" s="166">
        <f>BM236+BM237+BM238+BM239</f>
        <v>3422780</v>
      </c>
      <c r="BN235" s="167"/>
      <c r="BO235" s="167"/>
      <c r="BP235" s="167"/>
      <c r="BQ235" s="167"/>
      <c r="BR235" s="167"/>
      <c r="BS235" s="168"/>
      <c r="BT235" s="166">
        <f>BT236+BT237+BT238+BT239</f>
        <v>186960</v>
      </c>
      <c r="BU235" s="167"/>
      <c r="BV235" s="167"/>
      <c r="BW235" s="167"/>
      <c r="BX235" s="167"/>
      <c r="BY235" s="167"/>
      <c r="BZ235" s="168"/>
      <c r="CA235" s="120">
        <f>CA236+CA237+CA238+CA239</f>
        <v>3422780</v>
      </c>
      <c r="CB235" s="120"/>
      <c r="CC235" s="120"/>
      <c r="CD235" s="120"/>
      <c r="CE235" s="120"/>
      <c r="CF235" s="120"/>
      <c r="CG235" s="120"/>
      <c r="CH235" s="120">
        <f>CH236+CH237+CH238+CH239</f>
        <v>186960</v>
      </c>
      <c r="CI235" s="120"/>
      <c r="CJ235" s="120"/>
      <c r="CK235" s="120"/>
      <c r="CL235" s="120"/>
      <c r="CM235" s="120"/>
      <c r="CN235" s="120"/>
      <c r="CO235" s="180"/>
      <c r="CP235" s="180"/>
      <c r="CQ235" s="180"/>
      <c r="CR235" s="180"/>
      <c r="CS235" s="180"/>
      <c r="CT235" s="180"/>
      <c r="CU235" s="180"/>
      <c r="CV235" s="139"/>
      <c r="CW235" s="173"/>
      <c r="CX235" s="174"/>
      <c r="CY235" s="174"/>
      <c r="CZ235" s="174"/>
      <c r="DA235" s="139"/>
      <c r="DB235" s="139"/>
    </row>
    <row r="236" spans="1:106" s="77" customFormat="1" ht="12.75" customHeight="1">
      <c r="A236" s="116" t="s">
        <v>98</v>
      </c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5">
        <v>956392</v>
      </c>
      <c r="X236" s="5"/>
      <c r="Y236" s="5"/>
      <c r="Z236" s="5"/>
      <c r="AA236" s="5"/>
      <c r="AB236" s="5"/>
      <c r="AC236" s="5"/>
      <c r="AD236" s="5">
        <v>54685</v>
      </c>
      <c r="AE236" s="5"/>
      <c r="AF236" s="5"/>
      <c r="AG236" s="5"/>
      <c r="AH236" s="5"/>
      <c r="AI236" s="5"/>
      <c r="AJ236" s="5"/>
      <c r="AK236" s="5">
        <v>1150659</v>
      </c>
      <c r="AL236" s="5"/>
      <c r="AM236" s="5"/>
      <c r="AN236" s="5"/>
      <c r="AO236" s="5"/>
      <c r="AP236" s="5"/>
      <c r="AQ236" s="5"/>
      <c r="AR236" s="5">
        <v>64656</v>
      </c>
      <c r="AS236" s="5"/>
      <c r="AT236" s="5"/>
      <c r="AU236" s="5"/>
      <c r="AV236" s="5"/>
      <c r="AW236" s="5"/>
      <c r="AX236" s="5"/>
      <c r="AY236" s="5">
        <v>998102</v>
      </c>
      <c r="AZ236" s="5"/>
      <c r="BA236" s="5"/>
      <c r="BB236" s="5"/>
      <c r="BC236" s="5"/>
      <c r="BD236" s="5"/>
      <c r="BE236" s="5"/>
      <c r="BF236" s="5">
        <v>59040</v>
      </c>
      <c r="BG236" s="5"/>
      <c r="BH236" s="5"/>
      <c r="BI236" s="5"/>
      <c r="BJ236" s="5"/>
      <c r="BK236" s="5"/>
      <c r="BL236" s="5"/>
      <c r="BM236" s="175">
        <f>AY236*1</f>
        <v>998102</v>
      </c>
      <c r="BN236" s="176"/>
      <c r="BO236" s="176"/>
      <c r="BP236" s="176"/>
      <c r="BQ236" s="176"/>
      <c r="BR236" s="176"/>
      <c r="BS236" s="177"/>
      <c r="BT236" s="175">
        <f>BF236*1</f>
        <v>59040</v>
      </c>
      <c r="BU236" s="176"/>
      <c r="BV236" s="176"/>
      <c r="BW236" s="176"/>
      <c r="BX236" s="176"/>
      <c r="BY236" s="176"/>
      <c r="BZ236" s="177"/>
      <c r="CA236" s="5">
        <f>BM236*1</f>
        <v>998102</v>
      </c>
      <c r="CB236" s="5"/>
      <c r="CC236" s="5"/>
      <c r="CD236" s="5"/>
      <c r="CE236" s="5"/>
      <c r="CF236" s="5"/>
      <c r="CG236" s="5"/>
      <c r="CH236" s="5">
        <f>BT236*1</f>
        <v>59040</v>
      </c>
      <c r="CI236" s="5"/>
      <c r="CJ236" s="5"/>
      <c r="CK236" s="5"/>
      <c r="CL236" s="5"/>
      <c r="CM236" s="5"/>
      <c r="CN236" s="5"/>
      <c r="CO236" s="180"/>
      <c r="CP236" s="180"/>
      <c r="CQ236" s="180"/>
      <c r="CR236" s="180"/>
      <c r="CS236" s="180"/>
      <c r="CT236" s="180"/>
      <c r="CU236" s="180"/>
    </row>
    <row r="237" spans="1:106" s="77" customFormat="1" ht="12.75" customHeight="1">
      <c r="A237" s="116" t="s">
        <v>99</v>
      </c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5">
        <v>57709</v>
      </c>
      <c r="X237" s="5"/>
      <c r="Y237" s="5"/>
      <c r="Z237" s="5"/>
      <c r="AA237" s="5"/>
      <c r="AB237" s="5"/>
      <c r="AC237" s="5"/>
      <c r="AD237" s="5">
        <v>4455</v>
      </c>
      <c r="AE237" s="5"/>
      <c r="AF237" s="5"/>
      <c r="AG237" s="5"/>
      <c r="AH237" s="5"/>
      <c r="AI237" s="5"/>
      <c r="AJ237" s="5"/>
      <c r="AK237" s="5">
        <v>83137</v>
      </c>
      <c r="AL237" s="5"/>
      <c r="AM237" s="5"/>
      <c r="AN237" s="5"/>
      <c r="AO237" s="5"/>
      <c r="AP237" s="5"/>
      <c r="AQ237" s="5"/>
      <c r="AR237" s="5">
        <v>5544</v>
      </c>
      <c r="AS237" s="5"/>
      <c r="AT237" s="5"/>
      <c r="AU237" s="5"/>
      <c r="AV237" s="5"/>
      <c r="AW237" s="5"/>
      <c r="AX237" s="5"/>
      <c r="AY237" s="5">
        <f>30409+41789</f>
        <v>72198</v>
      </c>
      <c r="AZ237" s="5"/>
      <c r="BA237" s="5"/>
      <c r="BB237" s="5"/>
      <c r="BC237" s="5"/>
      <c r="BD237" s="5"/>
      <c r="BE237" s="5"/>
      <c r="BF237" s="5">
        <v>4920</v>
      </c>
      <c r="BG237" s="5"/>
      <c r="BH237" s="5"/>
      <c r="BI237" s="5"/>
      <c r="BJ237" s="5"/>
      <c r="BK237" s="5"/>
      <c r="BL237" s="5"/>
      <c r="BM237" s="175">
        <f t="shared" ref="BM237" si="4">AY237*1</f>
        <v>72198</v>
      </c>
      <c r="BN237" s="176"/>
      <c r="BO237" s="176"/>
      <c r="BP237" s="176"/>
      <c r="BQ237" s="176"/>
      <c r="BR237" s="176"/>
      <c r="BS237" s="177"/>
      <c r="BT237" s="175">
        <f t="shared" ref="BT237:BT239" si="5">BF237*1</f>
        <v>4920</v>
      </c>
      <c r="BU237" s="176"/>
      <c r="BV237" s="176"/>
      <c r="BW237" s="176"/>
      <c r="BX237" s="176"/>
      <c r="BY237" s="176"/>
      <c r="BZ237" s="177"/>
      <c r="CA237" s="5">
        <f>BM237*1</f>
        <v>72198</v>
      </c>
      <c r="CB237" s="5"/>
      <c r="CC237" s="5"/>
      <c r="CD237" s="5"/>
      <c r="CE237" s="5"/>
      <c r="CF237" s="5"/>
      <c r="CG237" s="5"/>
      <c r="CH237" s="5">
        <f t="shared" ref="CH237:CH239" si="6">BT237*1</f>
        <v>4920</v>
      </c>
      <c r="CI237" s="5"/>
      <c r="CJ237" s="5"/>
      <c r="CK237" s="5"/>
      <c r="CL237" s="5"/>
      <c r="CM237" s="5"/>
      <c r="CN237" s="5"/>
      <c r="CO237" s="180"/>
      <c r="CP237" s="180"/>
      <c r="CQ237" s="180"/>
      <c r="CR237" s="180"/>
      <c r="CS237" s="180"/>
      <c r="CT237" s="180"/>
      <c r="CU237" s="180"/>
    </row>
    <row r="238" spans="1:106" s="77" customFormat="1" ht="12.75" customHeight="1">
      <c r="A238" s="116" t="s">
        <v>100</v>
      </c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5">
        <v>1222266</v>
      </c>
      <c r="X238" s="5"/>
      <c r="Y238" s="5"/>
      <c r="Z238" s="5"/>
      <c r="AA238" s="5"/>
      <c r="AB238" s="5"/>
      <c r="AC238" s="5"/>
      <c r="AD238" s="5">
        <v>4455</v>
      </c>
      <c r="AE238" s="5"/>
      <c r="AF238" s="5"/>
      <c r="AG238" s="5"/>
      <c r="AH238" s="5"/>
      <c r="AI238" s="5"/>
      <c r="AJ238" s="5"/>
      <c r="AK238" s="5">
        <v>1575000</v>
      </c>
      <c r="AL238" s="5"/>
      <c r="AM238" s="5"/>
      <c r="AN238" s="5"/>
      <c r="AO238" s="5"/>
      <c r="AP238" s="5"/>
      <c r="AQ238" s="5"/>
      <c r="AR238" s="5">
        <v>5544</v>
      </c>
      <c r="AS238" s="5"/>
      <c r="AT238" s="5"/>
      <c r="AU238" s="5"/>
      <c r="AV238" s="5"/>
      <c r="AW238" s="5"/>
      <c r="AX238" s="5"/>
      <c r="AY238" s="5">
        <v>1919268</v>
      </c>
      <c r="AZ238" s="5"/>
      <c r="BA238" s="5"/>
      <c r="BB238" s="5"/>
      <c r="BC238" s="5"/>
      <c r="BD238" s="5"/>
      <c r="BE238" s="5"/>
      <c r="BF238" s="5">
        <v>93480</v>
      </c>
      <c r="BG238" s="5"/>
      <c r="BH238" s="5"/>
      <c r="BI238" s="5"/>
      <c r="BJ238" s="5"/>
      <c r="BK238" s="5"/>
      <c r="BL238" s="5"/>
      <c r="BM238" s="175">
        <f>AY238*1</f>
        <v>1919268</v>
      </c>
      <c r="BN238" s="176"/>
      <c r="BO238" s="176"/>
      <c r="BP238" s="176"/>
      <c r="BQ238" s="176"/>
      <c r="BR238" s="176"/>
      <c r="BS238" s="177"/>
      <c r="BT238" s="175">
        <f t="shared" si="5"/>
        <v>93480</v>
      </c>
      <c r="BU238" s="176"/>
      <c r="BV238" s="176"/>
      <c r="BW238" s="176"/>
      <c r="BX238" s="176"/>
      <c r="BY238" s="176"/>
      <c r="BZ238" s="177"/>
      <c r="CA238" s="5">
        <f>BM238*1</f>
        <v>1919268</v>
      </c>
      <c r="CB238" s="5"/>
      <c r="CC238" s="5"/>
      <c r="CD238" s="5"/>
      <c r="CE238" s="5"/>
      <c r="CF238" s="5"/>
      <c r="CG238" s="5"/>
      <c r="CH238" s="5">
        <f t="shared" si="6"/>
        <v>93480</v>
      </c>
      <c r="CI238" s="5"/>
      <c r="CJ238" s="5"/>
      <c r="CK238" s="5"/>
      <c r="CL238" s="5"/>
      <c r="CM238" s="5"/>
      <c r="CN238" s="5"/>
      <c r="CO238" s="180"/>
      <c r="CP238" s="180"/>
      <c r="CQ238" s="180"/>
      <c r="CR238" s="180"/>
      <c r="CS238" s="180"/>
      <c r="CT238" s="180"/>
      <c r="CU238" s="180"/>
    </row>
    <row r="239" spans="1:106" s="77" customFormat="1" ht="12.75" customHeight="1">
      <c r="A239" s="116" t="s">
        <v>101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5">
        <v>326324</v>
      </c>
      <c r="X239" s="5"/>
      <c r="Y239" s="5"/>
      <c r="Z239" s="5"/>
      <c r="AA239" s="5"/>
      <c r="AB239" s="5"/>
      <c r="AC239" s="5"/>
      <c r="AD239" s="5">
        <v>24115</v>
      </c>
      <c r="AE239" s="5"/>
      <c r="AF239" s="5"/>
      <c r="AG239" s="5"/>
      <c r="AH239" s="5"/>
      <c r="AI239" s="5"/>
      <c r="AJ239" s="5"/>
      <c r="AK239" s="5">
        <v>355764</v>
      </c>
      <c r="AL239" s="5"/>
      <c r="AM239" s="5"/>
      <c r="AN239" s="5"/>
      <c r="AO239" s="5"/>
      <c r="AP239" s="5"/>
      <c r="AQ239" s="5"/>
      <c r="AR239" s="5">
        <v>32328</v>
      </c>
      <c r="AS239" s="5"/>
      <c r="AT239" s="5"/>
      <c r="AU239" s="5"/>
      <c r="AV239" s="5"/>
      <c r="AW239" s="5"/>
      <c r="AX239" s="5"/>
      <c r="AY239" s="5">
        <v>433212</v>
      </c>
      <c r="AZ239" s="5"/>
      <c r="BA239" s="5"/>
      <c r="BB239" s="5"/>
      <c r="BC239" s="5"/>
      <c r="BD239" s="5"/>
      <c r="BE239" s="5"/>
      <c r="BF239" s="5">
        <v>29520</v>
      </c>
      <c r="BG239" s="5"/>
      <c r="BH239" s="5"/>
      <c r="BI239" s="5"/>
      <c r="BJ239" s="5"/>
      <c r="BK239" s="5"/>
      <c r="BL239" s="5"/>
      <c r="BM239" s="175">
        <f>AY239*1</f>
        <v>433212</v>
      </c>
      <c r="BN239" s="176"/>
      <c r="BO239" s="176"/>
      <c r="BP239" s="176"/>
      <c r="BQ239" s="176"/>
      <c r="BR239" s="176"/>
      <c r="BS239" s="177"/>
      <c r="BT239" s="175">
        <f t="shared" si="5"/>
        <v>29520</v>
      </c>
      <c r="BU239" s="176"/>
      <c r="BV239" s="176"/>
      <c r="BW239" s="176"/>
      <c r="BX239" s="176"/>
      <c r="BY239" s="176"/>
      <c r="BZ239" s="177"/>
      <c r="CA239" s="5">
        <f>BM239*1</f>
        <v>433212</v>
      </c>
      <c r="CB239" s="5"/>
      <c r="CC239" s="5"/>
      <c r="CD239" s="5"/>
      <c r="CE239" s="5"/>
      <c r="CF239" s="5"/>
      <c r="CG239" s="5"/>
      <c r="CH239" s="5">
        <f t="shared" si="6"/>
        <v>29520</v>
      </c>
      <c r="CI239" s="5"/>
      <c r="CJ239" s="5"/>
      <c r="CK239" s="5"/>
      <c r="CL239" s="5"/>
      <c r="CM239" s="5"/>
      <c r="CN239" s="5"/>
      <c r="CO239" s="180"/>
      <c r="CP239" s="180"/>
      <c r="CQ239" s="180"/>
      <c r="CR239" s="180"/>
      <c r="CS239" s="180"/>
      <c r="CT239" s="180"/>
      <c r="CU239" s="180"/>
    </row>
    <row r="240" spans="1:106" ht="12.75" customHeight="1">
      <c r="A240" s="165" t="s">
        <v>104</v>
      </c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20">
        <f>W241+W242+W243+W244</f>
        <v>0</v>
      </c>
      <c r="X240" s="120"/>
      <c r="Y240" s="120"/>
      <c r="Z240" s="120"/>
      <c r="AA240" s="120"/>
      <c r="AB240" s="120"/>
      <c r="AC240" s="120"/>
      <c r="AD240" s="120">
        <f>AD241+AD242+AD243+AD244</f>
        <v>87618</v>
      </c>
      <c r="AE240" s="120"/>
      <c r="AF240" s="120"/>
      <c r="AG240" s="120"/>
      <c r="AH240" s="120"/>
      <c r="AI240" s="120"/>
      <c r="AJ240" s="120"/>
      <c r="AK240" s="120">
        <f>AK241+AK242+AK243+AK244</f>
        <v>0</v>
      </c>
      <c r="AL240" s="120"/>
      <c r="AM240" s="120"/>
      <c r="AN240" s="120"/>
      <c r="AO240" s="120"/>
      <c r="AP240" s="120"/>
      <c r="AQ240" s="120"/>
      <c r="AR240" s="120">
        <f>AR241+AR242+AR243+AR244</f>
        <v>102444</v>
      </c>
      <c r="AS240" s="120"/>
      <c r="AT240" s="120"/>
      <c r="AU240" s="120"/>
      <c r="AV240" s="120"/>
      <c r="AW240" s="120"/>
      <c r="AX240" s="120"/>
      <c r="AY240" s="120">
        <f>AY241+AY242+AY243+AY244</f>
        <v>0</v>
      </c>
      <c r="AZ240" s="120"/>
      <c r="BA240" s="120"/>
      <c r="BB240" s="120"/>
      <c r="BC240" s="120"/>
      <c r="BD240" s="120"/>
      <c r="BE240" s="120"/>
      <c r="BF240" s="120">
        <f>BF241+BF242+BF243+BF244</f>
        <v>134716</v>
      </c>
      <c r="BG240" s="120"/>
      <c r="BH240" s="120"/>
      <c r="BI240" s="120"/>
      <c r="BJ240" s="120"/>
      <c r="BK240" s="120"/>
      <c r="BL240" s="120"/>
      <c r="BM240" s="175"/>
      <c r="BN240" s="176"/>
      <c r="BO240" s="176"/>
      <c r="BP240" s="176"/>
      <c r="BQ240" s="176"/>
      <c r="BR240" s="176"/>
      <c r="BS240" s="177"/>
      <c r="BT240" s="166">
        <f>BT241+BT242+BT243+BT244</f>
        <v>134716</v>
      </c>
      <c r="BU240" s="167"/>
      <c r="BV240" s="167"/>
      <c r="BW240" s="167"/>
      <c r="BX240" s="167"/>
      <c r="BY240" s="167"/>
      <c r="BZ240" s="168"/>
      <c r="CA240" s="5"/>
      <c r="CB240" s="5"/>
      <c r="CC240" s="5"/>
      <c r="CD240" s="5"/>
      <c r="CE240" s="5"/>
      <c r="CF240" s="5"/>
      <c r="CG240" s="5"/>
      <c r="CH240" s="120">
        <f>CH241+CH242+CH243+CH244</f>
        <v>134716</v>
      </c>
      <c r="CI240" s="120"/>
      <c r="CJ240" s="120"/>
      <c r="CK240" s="120"/>
      <c r="CL240" s="120"/>
      <c r="CM240" s="120"/>
      <c r="CN240" s="120"/>
      <c r="CO240" s="180"/>
      <c r="CP240" s="180"/>
      <c r="CQ240" s="180"/>
      <c r="CR240" s="180"/>
      <c r="CS240" s="180"/>
      <c r="CT240" s="180"/>
      <c r="CU240" s="180"/>
      <c r="CV240" s="139"/>
      <c r="CW240" s="139"/>
      <c r="CX240" s="173"/>
      <c r="CY240" s="174"/>
      <c r="CZ240" s="174"/>
      <c r="DA240" s="139"/>
      <c r="DB240" s="139"/>
    </row>
    <row r="241" spans="1:107" s="77" customFormat="1" ht="12.75" customHeight="1">
      <c r="A241" s="116" t="s">
        <v>98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5"/>
      <c r="X241" s="5"/>
      <c r="Y241" s="5"/>
      <c r="Z241" s="5"/>
      <c r="AA241" s="5"/>
      <c r="AB241" s="5"/>
      <c r="AC241" s="5"/>
      <c r="AD241" s="5">
        <v>67925</v>
      </c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>
        <v>77301</v>
      </c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>
        <v>48696</v>
      </c>
      <c r="BG241" s="5"/>
      <c r="BH241" s="5"/>
      <c r="BI241" s="5"/>
      <c r="BJ241" s="5"/>
      <c r="BK241" s="5"/>
      <c r="BL241" s="5"/>
      <c r="BM241" s="175"/>
      <c r="BN241" s="176"/>
      <c r="BO241" s="176"/>
      <c r="BP241" s="176"/>
      <c r="BQ241" s="176"/>
      <c r="BR241" s="176"/>
      <c r="BS241" s="177"/>
      <c r="BT241" s="175">
        <f>BF241*1</f>
        <v>48696</v>
      </c>
      <c r="BU241" s="176"/>
      <c r="BV241" s="176"/>
      <c r="BW241" s="176"/>
      <c r="BX241" s="176"/>
      <c r="BY241" s="176"/>
      <c r="BZ241" s="177"/>
      <c r="CA241" s="5"/>
      <c r="CB241" s="5"/>
      <c r="CC241" s="5"/>
      <c r="CD241" s="5"/>
      <c r="CE241" s="5"/>
      <c r="CF241" s="5"/>
      <c r="CG241" s="5"/>
      <c r="CH241" s="5">
        <f>BT241*1</f>
        <v>48696</v>
      </c>
      <c r="CI241" s="5"/>
      <c r="CJ241" s="5"/>
      <c r="CK241" s="5"/>
      <c r="CL241" s="5"/>
      <c r="CM241" s="5"/>
      <c r="CN241" s="5"/>
      <c r="CO241" s="180"/>
      <c r="CP241" s="180"/>
      <c r="CQ241" s="180"/>
      <c r="CR241" s="180"/>
      <c r="CS241" s="180"/>
      <c r="CT241" s="180"/>
      <c r="CU241" s="180"/>
    </row>
    <row r="242" spans="1:107" s="77" customFormat="1" ht="12.75" customHeight="1">
      <c r="A242" s="116" t="s">
        <v>99</v>
      </c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5"/>
      <c r="X242" s="5"/>
      <c r="Y242" s="5"/>
      <c r="Z242" s="5"/>
      <c r="AA242" s="5"/>
      <c r="AB242" s="5"/>
      <c r="AC242" s="5"/>
      <c r="AD242" s="5">
        <v>3674</v>
      </c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>
        <v>4572</v>
      </c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>
        <v>4058</v>
      </c>
      <c r="BG242" s="5"/>
      <c r="BH242" s="5"/>
      <c r="BI242" s="5"/>
      <c r="BJ242" s="5"/>
      <c r="BK242" s="5"/>
      <c r="BL242" s="5"/>
      <c r="BM242" s="175"/>
      <c r="BN242" s="176"/>
      <c r="BO242" s="176"/>
      <c r="BP242" s="176"/>
      <c r="BQ242" s="176"/>
      <c r="BR242" s="176"/>
      <c r="BS242" s="177"/>
      <c r="BT242" s="175">
        <f t="shared" ref="BT242:BT244" si="7">BF242*1</f>
        <v>4058</v>
      </c>
      <c r="BU242" s="176"/>
      <c r="BV242" s="176"/>
      <c r="BW242" s="176"/>
      <c r="BX242" s="176"/>
      <c r="BY242" s="176"/>
      <c r="BZ242" s="177"/>
      <c r="CA242" s="5"/>
      <c r="CB242" s="5"/>
      <c r="CC242" s="5"/>
      <c r="CD242" s="5"/>
      <c r="CE242" s="5"/>
      <c r="CF242" s="5"/>
      <c r="CG242" s="5"/>
      <c r="CH242" s="5">
        <f t="shared" ref="CH242:CH244" si="8">BT242*1</f>
        <v>4058</v>
      </c>
      <c r="CI242" s="5"/>
      <c r="CJ242" s="5"/>
      <c r="CK242" s="5"/>
      <c r="CL242" s="5"/>
      <c r="CM242" s="5"/>
      <c r="CN242" s="5"/>
      <c r="CO242" s="180"/>
      <c r="CP242" s="180"/>
      <c r="CQ242" s="180"/>
      <c r="CR242" s="180"/>
      <c r="CS242" s="180"/>
      <c r="CT242" s="180"/>
      <c r="CU242" s="180"/>
    </row>
    <row r="243" spans="1:107" s="77" customFormat="1" ht="12.75" customHeight="1">
      <c r="A243" s="116" t="s">
        <v>100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5"/>
      <c r="X243" s="5"/>
      <c r="Y243" s="5"/>
      <c r="Z243" s="5"/>
      <c r="AA243" s="5"/>
      <c r="AB243" s="5"/>
      <c r="AC243" s="5"/>
      <c r="AD243" s="5">
        <v>3674</v>
      </c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>
        <v>4572</v>
      </c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>
        <v>67358</v>
      </c>
      <c r="BG243" s="5"/>
      <c r="BH243" s="5"/>
      <c r="BI243" s="5"/>
      <c r="BJ243" s="5"/>
      <c r="BK243" s="5"/>
      <c r="BL243" s="5"/>
      <c r="BM243" s="175"/>
      <c r="BN243" s="176"/>
      <c r="BO243" s="176"/>
      <c r="BP243" s="176"/>
      <c r="BQ243" s="176"/>
      <c r="BR243" s="176"/>
      <c r="BS243" s="177"/>
      <c r="BT243" s="175">
        <f t="shared" si="7"/>
        <v>67358</v>
      </c>
      <c r="BU243" s="176"/>
      <c r="BV243" s="176"/>
      <c r="BW243" s="176"/>
      <c r="BX243" s="176"/>
      <c r="BY243" s="176"/>
      <c r="BZ243" s="177"/>
      <c r="CA243" s="5"/>
      <c r="CB243" s="5"/>
      <c r="CC243" s="5"/>
      <c r="CD243" s="5"/>
      <c r="CE243" s="5"/>
      <c r="CF243" s="5"/>
      <c r="CG243" s="5"/>
      <c r="CH243" s="5">
        <f t="shared" si="8"/>
        <v>67358</v>
      </c>
      <c r="CI243" s="5"/>
      <c r="CJ243" s="5"/>
      <c r="CK243" s="5"/>
      <c r="CL243" s="5"/>
      <c r="CM243" s="5"/>
      <c r="CN243" s="5"/>
      <c r="CO243" s="180"/>
      <c r="CP243" s="180"/>
      <c r="CQ243" s="180"/>
      <c r="CR243" s="180"/>
      <c r="CS243" s="180"/>
      <c r="CT243" s="180"/>
      <c r="CU243" s="180"/>
    </row>
    <row r="244" spans="1:107" s="77" customFormat="1" ht="12.75" customHeight="1">
      <c r="A244" s="116" t="s">
        <v>101</v>
      </c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5"/>
      <c r="X244" s="5"/>
      <c r="Y244" s="5"/>
      <c r="Z244" s="5"/>
      <c r="AA244" s="5"/>
      <c r="AB244" s="5"/>
      <c r="AC244" s="5"/>
      <c r="AD244" s="5">
        <v>12345</v>
      </c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>
        <v>15999</v>
      </c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>
        <v>14604</v>
      </c>
      <c r="BG244" s="5"/>
      <c r="BH244" s="5"/>
      <c r="BI244" s="5"/>
      <c r="BJ244" s="5"/>
      <c r="BK244" s="5"/>
      <c r="BL244" s="175"/>
      <c r="BM244" s="175"/>
      <c r="BN244" s="176"/>
      <c r="BO244" s="176"/>
      <c r="BP244" s="176"/>
      <c r="BQ244" s="176"/>
      <c r="BR244" s="176"/>
      <c r="BS244" s="177"/>
      <c r="BT244" s="175">
        <f t="shared" si="7"/>
        <v>14604</v>
      </c>
      <c r="BU244" s="176"/>
      <c r="BV244" s="176"/>
      <c r="BW244" s="176"/>
      <c r="BX244" s="176"/>
      <c r="BY244" s="176"/>
      <c r="BZ244" s="177"/>
      <c r="CA244" s="5"/>
      <c r="CB244" s="5"/>
      <c r="CC244" s="5"/>
      <c r="CD244" s="5"/>
      <c r="CE244" s="5"/>
      <c r="CF244" s="5"/>
      <c r="CG244" s="5"/>
      <c r="CH244" s="5">
        <f t="shared" si="8"/>
        <v>14604</v>
      </c>
      <c r="CI244" s="5"/>
      <c r="CJ244" s="5"/>
      <c r="CK244" s="5"/>
      <c r="CL244" s="5"/>
      <c r="CM244" s="5"/>
      <c r="CN244" s="5"/>
      <c r="CO244" s="180"/>
      <c r="CP244" s="180"/>
      <c r="CQ244" s="180"/>
      <c r="CR244" s="180"/>
      <c r="CS244" s="180"/>
      <c r="CT244" s="180"/>
      <c r="CU244" s="180"/>
    </row>
    <row r="245" spans="1:107" ht="12.75" customHeight="1">
      <c r="A245" s="136" t="s">
        <v>41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84">
        <f>W225+W230+W235+W240</f>
        <v>3676392</v>
      </c>
      <c r="X245" s="84"/>
      <c r="Y245" s="84"/>
      <c r="Z245" s="84"/>
      <c r="AA245" s="84"/>
      <c r="AB245" s="84"/>
      <c r="AC245" s="84"/>
      <c r="AD245" s="84">
        <f>AD225+AD230+AD235+AD240</f>
        <v>175328</v>
      </c>
      <c r="AE245" s="84"/>
      <c r="AF245" s="84"/>
      <c r="AG245" s="84"/>
      <c r="AH245" s="84"/>
      <c r="AI245" s="84"/>
      <c r="AJ245" s="84"/>
      <c r="AK245" s="84">
        <f>AK225+AK230+AK235+AK240</f>
        <v>4406284</v>
      </c>
      <c r="AL245" s="84"/>
      <c r="AM245" s="84"/>
      <c r="AN245" s="84"/>
      <c r="AO245" s="84"/>
      <c r="AP245" s="84"/>
      <c r="AQ245" s="84"/>
      <c r="AR245" s="84">
        <f>AR225+AR230+AR235+AR240</f>
        <v>210516</v>
      </c>
      <c r="AS245" s="84"/>
      <c r="AT245" s="84"/>
      <c r="AU245" s="84"/>
      <c r="AV245" s="84"/>
      <c r="AW245" s="84"/>
      <c r="AX245" s="84"/>
      <c r="AY245" s="84">
        <f>AY225+AY230+AY235+AY240</f>
        <v>4524460</v>
      </c>
      <c r="AZ245" s="84"/>
      <c r="BA245" s="84"/>
      <c r="BB245" s="84"/>
      <c r="BC245" s="84"/>
      <c r="BD245" s="84"/>
      <c r="BE245" s="84"/>
      <c r="BF245" s="84">
        <f>BF225+BF230+BF235+BF240</f>
        <v>321676</v>
      </c>
      <c r="BG245" s="84"/>
      <c r="BH245" s="84"/>
      <c r="BI245" s="84"/>
      <c r="BJ245" s="84"/>
      <c r="BK245" s="84"/>
      <c r="BL245" s="84"/>
      <c r="BM245" s="84">
        <f>BM225+BM230+BM235+BM240</f>
        <v>4524460</v>
      </c>
      <c r="BN245" s="84"/>
      <c r="BO245" s="84"/>
      <c r="BP245" s="84"/>
      <c r="BQ245" s="84"/>
      <c r="BR245" s="84"/>
      <c r="BS245" s="84"/>
      <c r="BT245" s="181">
        <f>BT225+BT230+BT235+BT240</f>
        <v>321676</v>
      </c>
      <c r="BU245" s="182"/>
      <c r="BV245" s="182"/>
      <c r="BW245" s="182"/>
      <c r="BX245" s="182"/>
      <c r="BY245" s="182"/>
      <c r="BZ245" s="183"/>
      <c r="CA245" s="84">
        <f>CA225+CA230+CA235+CA240</f>
        <v>4524460</v>
      </c>
      <c r="CB245" s="84"/>
      <c r="CC245" s="84"/>
      <c r="CD245" s="84"/>
      <c r="CE245" s="84"/>
      <c r="CF245" s="84"/>
      <c r="CG245" s="84"/>
      <c r="CH245" s="84">
        <f>CH225+CH230+CH235+CH240</f>
        <v>321676</v>
      </c>
      <c r="CI245" s="84"/>
      <c r="CJ245" s="84"/>
      <c r="CK245" s="84"/>
      <c r="CL245" s="84"/>
      <c r="CM245" s="84"/>
      <c r="CN245" s="84"/>
      <c r="CO245" s="184"/>
      <c r="CP245" s="184"/>
      <c r="CQ245" s="184"/>
      <c r="CR245" s="184"/>
      <c r="CS245" s="184"/>
      <c r="CT245" s="184"/>
      <c r="CU245" s="184"/>
      <c r="CV245" s="139"/>
      <c r="CW245" s="139"/>
      <c r="CX245" s="139"/>
      <c r="CY245" s="139"/>
      <c r="CZ245" s="139"/>
      <c r="DA245" s="139"/>
      <c r="DB245" s="139"/>
    </row>
    <row r="246" spans="1:107" ht="21.75" customHeight="1">
      <c r="A246" s="116" t="s">
        <v>105</v>
      </c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89" t="s">
        <v>37</v>
      </c>
      <c r="X246" s="89"/>
      <c r="Y246" s="89"/>
      <c r="Z246" s="89"/>
      <c r="AA246" s="89"/>
      <c r="AB246" s="89"/>
      <c r="AC246" s="89"/>
      <c r="AD246" s="4"/>
      <c r="AE246" s="4"/>
      <c r="AF246" s="4"/>
      <c r="AG246" s="4"/>
      <c r="AH246" s="4"/>
      <c r="AI246" s="4"/>
      <c r="AJ246" s="4"/>
      <c r="AK246" s="89" t="s">
        <v>37</v>
      </c>
      <c r="AL246" s="89"/>
      <c r="AM246" s="89"/>
      <c r="AN246" s="89"/>
      <c r="AO246" s="89"/>
      <c r="AP246" s="89"/>
      <c r="AQ246" s="89"/>
      <c r="AR246" s="4"/>
      <c r="AS246" s="4"/>
      <c r="AT246" s="4"/>
      <c r="AU246" s="4"/>
      <c r="AV246" s="4"/>
      <c r="AW246" s="4"/>
      <c r="AX246" s="4"/>
      <c r="AY246" s="89" t="s">
        <v>37</v>
      </c>
      <c r="AZ246" s="89"/>
      <c r="BA246" s="89"/>
      <c r="BB246" s="89"/>
      <c r="BC246" s="89"/>
      <c r="BD246" s="89"/>
      <c r="BE246" s="89"/>
      <c r="BF246" s="4"/>
      <c r="BG246" s="4"/>
      <c r="BH246" s="4"/>
      <c r="BI246" s="4"/>
      <c r="BJ246" s="4"/>
      <c r="BK246" s="4"/>
      <c r="BL246" s="4"/>
      <c r="BM246" s="185" t="s">
        <v>37</v>
      </c>
      <c r="BN246" s="185"/>
      <c r="BO246" s="185"/>
      <c r="BP246" s="185"/>
      <c r="BQ246" s="185"/>
      <c r="BR246" s="185"/>
      <c r="BS246" s="185"/>
      <c r="BT246" s="4"/>
      <c r="BU246" s="4"/>
      <c r="BV246" s="4"/>
      <c r="BW246" s="4"/>
      <c r="BX246" s="4"/>
      <c r="BY246" s="4"/>
      <c r="BZ246" s="4"/>
      <c r="CA246" s="89" t="s">
        <v>37</v>
      </c>
      <c r="CB246" s="89"/>
      <c r="CC246" s="89"/>
      <c r="CD246" s="89"/>
      <c r="CE246" s="89"/>
      <c r="CF246" s="89"/>
      <c r="CG246" s="89"/>
      <c r="CH246" s="4"/>
      <c r="CI246" s="4"/>
      <c r="CJ246" s="4"/>
      <c r="CK246" s="4"/>
      <c r="CL246" s="4"/>
      <c r="CM246" s="4"/>
      <c r="CN246" s="4"/>
      <c r="CO246" s="172"/>
      <c r="CP246" s="172"/>
      <c r="CQ246" s="172"/>
      <c r="CR246" s="172"/>
      <c r="CS246" s="172"/>
      <c r="CT246" s="172"/>
      <c r="CU246" s="172"/>
      <c r="CV246" s="139"/>
      <c r="CW246" s="139"/>
      <c r="CX246" s="139"/>
      <c r="CY246" s="139"/>
      <c r="CZ246" s="139"/>
      <c r="DA246" s="139"/>
      <c r="DB246" s="139"/>
    </row>
    <row r="247" spans="1:107">
      <c r="AK247" s="186"/>
      <c r="AL247" s="186"/>
      <c r="AM247" s="186"/>
      <c r="AN247" s="186"/>
      <c r="AO247" s="186"/>
      <c r="AP247" s="186"/>
      <c r="AQ247" s="186"/>
    </row>
    <row r="248" spans="1:107" ht="12.75" customHeight="1">
      <c r="A248" s="139"/>
      <c r="B248" s="26" t="s">
        <v>106</v>
      </c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139"/>
    </row>
    <row r="249" spans="1:107" ht="12.75" customHeight="1">
      <c r="A249" s="139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  <c r="BI249" s="139"/>
      <c r="BJ249" s="139"/>
      <c r="BK249" s="139"/>
      <c r="BL249" s="139"/>
      <c r="BM249" s="139"/>
      <c r="BN249" s="139"/>
      <c r="BO249" s="139"/>
      <c r="BP249" s="139"/>
      <c r="BQ249" s="139"/>
      <c r="BR249" s="139"/>
      <c r="BS249" s="139"/>
      <c r="BT249" s="139"/>
      <c r="BU249" s="139"/>
      <c r="BV249" s="139"/>
      <c r="BW249" s="139"/>
      <c r="BX249" s="139"/>
      <c r="BY249" s="139"/>
      <c r="BZ249" s="139"/>
      <c r="CA249" s="139"/>
      <c r="CB249" s="139"/>
      <c r="CC249" s="139"/>
      <c r="CD249" s="139"/>
      <c r="CE249" s="139"/>
      <c r="CF249" s="139"/>
      <c r="CG249" s="139"/>
      <c r="CH249" s="139"/>
      <c r="CI249" s="139"/>
      <c r="CJ249" s="139"/>
      <c r="CK249" s="139"/>
      <c r="CL249" s="139"/>
      <c r="CM249" s="139"/>
      <c r="CN249" s="139"/>
      <c r="CO249" s="139"/>
      <c r="CP249" s="139"/>
      <c r="CQ249" s="139"/>
      <c r="CR249" s="139"/>
      <c r="CS249" s="139"/>
      <c r="CT249" s="139"/>
      <c r="CU249" s="139"/>
      <c r="CV249" s="139"/>
      <c r="CW249" s="139"/>
      <c r="CX249" s="139"/>
      <c r="CY249" s="139"/>
      <c r="CZ249" s="139"/>
      <c r="DA249" s="139"/>
      <c r="DB249" s="139"/>
    </row>
    <row r="250" spans="1:107" ht="12.75" customHeight="1">
      <c r="A250" s="187" t="s">
        <v>47</v>
      </c>
      <c r="B250" s="187"/>
      <c r="C250" s="187"/>
      <c r="D250" s="187"/>
      <c r="E250" s="187"/>
      <c r="F250" s="188" t="s">
        <v>107</v>
      </c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9" t="s">
        <v>183</v>
      </c>
      <c r="X250" s="189"/>
      <c r="Y250" s="189"/>
      <c r="Z250" s="189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89"/>
      <c r="AT250" s="189"/>
      <c r="AU250" s="189" t="s">
        <v>198</v>
      </c>
      <c r="AV250" s="189"/>
      <c r="AW250" s="189"/>
      <c r="AX250" s="189"/>
      <c r="AY250" s="189"/>
      <c r="AZ250" s="189"/>
      <c r="BA250" s="189"/>
      <c r="BB250" s="189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  <c r="BS250" s="190" t="s">
        <v>199</v>
      </c>
      <c r="BT250" s="190"/>
      <c r="BU250" s="190"/>
      <c r="BV250" s="190"/>
      <c r="BW250" s="190"/>
      <c r="BX250" s="190"/>
      <c r="BY250" s="190"/>
      <c r="BZ250" s="190"/>
      <c r="CA250" s="190"/>
      <c r="CB250" s="190"/>
      <c r="CC250" s="190"/>
      <c r="CD250" s="190"/>
      <c r="CE250" s="190">
        <v>2026</v>
      </c>
      <c r="CF250" s="190"/>
      <c r="CG250" s="190"/>
      <c r="CH250" s="190"/>
      <c r="CI250" s="190"/>
      <c r="CJ250" s="190"/>
      <c r="CK250" s="190"/>
      <c r="CL250" s="190"/>
      <c r="CM250" s="190"/>
      <c r="CN250" s="190"/>
      <c r="CO250" s="190"/>
      <c r="CP250" s="190"/>
      <c r="CQ250" s="191">
        <v>2027</v>
      </c>
      <c r="CR250" s="191"/>
      <c r="CS250" s="191"/>
      <c r="CT250" s="191"/>
      <c r="CU250" s="191"/>
      <c r="CV250" s="191"/>
      <c r="CW250" s="191"/>
      <c r="CX250" s="191"/>
      <c r="CY250" s="191"/>
      <c r="CZ250" s="191"/>
      <c r="DA250" s="191"/>
      <c r="DB250" s="191"/>
    </row>
    <row r="251" spans="1:107" ht="12.75" customHeight="1">
      <c r="A251" s="192"/>
      <c r="B251" s="193"/>
      <c r="C251" s="193"/>
      <c r="D251" s="193"/>
      <c r="E251" s="194"/>
      <c r="F251" s="195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  <c r="V251" s="193"/>
      <c r="W251" s="118" t="s">
        <v>53</v>
      </c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 t="s">
        <v>29</v>
      </c>
      <c r="AJ251" s="118"/>
      <c r="AK251" s="118"/>
      <c r="AL251" s="118"/>
      <c r="AM251" s="118"/>
      <c r="AN251" s="118"/>
      <c r="AO251" s="118"/>
      <c r="AP251" s="118"/>
      <c r="AQ251" s="118"/>
      <c r="AR251" s="118"/>
      <c r="AS251" s="118"/>
      <c r="AT251" s="118"/>
      <c r="AU251" s="118" t="s">
        <v>53</v>
      </c>
      <c r="AV251" s="118"/>
      <c r="AW251" s="118"/>
      <c r="AX251" s="118"/>
      <c r="AY251" s="118"/>
      <c r="AZ251" s="118"/>
      <c r="BA251" s="118"/>
      <c r="BB251" s="118"/>
      <c r="BC251" s="118"/>
      <c r="BD251" s="118"/>
      <c r="BE251" s="118"/>
      <c r="BF251" s="118"/>
      <c r="BG251" s="118" t="s">
        <v>29</v>
      </c>
      <c r="BH251" s="118"/>
      <c r="BI251" s="118"/>
      <c r="BJ251" s="118"/>
      <c r="BK251" s="118"/>
      <c r="BL251" s="118"/>
      <c r="BM251" s="118"/>
      <c r="BN251" s="118"/>
      <c r="BO251" s="118"/>
      <c r="BP251" s="118"/>
      <c r="BQ251" s="118"/>
      <c r="BR251" s="118"/>
      <c r="BS251" s="101" t="s">
        <v>53</v>
      </c>
      <c r="BT251" s="101"/>
      <c r="BU251" s="101"/>
      <c r="BV251" s="101"/>
      <c r="BW251" s="101"/>
      <c r="BX251" s="101"/>
      <c r="BY251" s="101" t="s">
        <v>29</v>
      </c>
      <c r="BZ251" s="101"/>
      <c r="CA251" s="101"/>
      <c r="CB251" s="101"/>
      <c r="CC251" s="101"/>
      <c r="CD251" s="101"/>
      <c r="CE251" s="101" t="s">
        <v>53</v>
      </c>
      <c r="CF251" s="101"/>
      <c r="CG251" s="101"/>
      <c r="CH251" s="101"/>
      <c r="CI251" s="101"/>
      <c r="CJ251" s="101"/>
      <c r="CK251" s="101" t="s">
        <v>29</v>
      </c>
      <c r="CL251" s="101"/>
      <c r="CM251" s="101"/>
      <c r="CN251" s="101"/>
      <c r="CO251" s="101"/>
      <c r="CP251" s="101"/>
      <c r="CQ251" s="101" t="s">
        <v>53</v>
      </c>
      <c r="CR251" s="101"/>
      <c r="CS251" s="101"/>
      <c r="CT251" s="101"/>
      <c r="CU251" s="101"/>
      <c r="CV251" s="101"/>
      <c r="CW251" s="103" t="s">
        <v>29</v>
      </c>
      <c r="CX251" s="103"/>
      <c r="CY251" s="103"/>
      <c r="CZ251" s="103"/>
      <c r="DA251" s="103"/>
      <c r="DB251" s="103"/>
    </row>
    <row r="252" spans="1:107" ht="21.75" customHeight="1">
      <c r="A252" s="196"/>
      <c r="B252" s="197"/>
      <c r="C252" s="197"/>
      <c r="D252" s="197"/>
      <c r="E252" s="198"/>
      <c r="F252" s="199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23" t="s">
        <v>108</v>
      </c>
      <c r="X252" s="123"/>
      <c r="Y252" s="123"/>
      <c r="Z252" s="123"/>
      <c r="AA252" s="123"/>
      <c r="AB252" s="123"/>
      <c r="AC252" s="123" t="s">
        <v>109</v>
      </c>
      <c r="AD252" s="123"/>
      <c r="AE252" s="123"/>
      <c r="AF252" s="123"/>
      <c r="AG252" s="123"/>
      <c r="AH252" s="123"/>
      <c r="AI252" s="123" t="s">
        <v>108</v>
      </c>
      <c r="AJ252" s="123"/>
      <c r="AK252" s="123"/>
      <c r="AL252" s="123"/>
      <c r="AM252" s="123"/>
      <c r="AN252" s="123"/>
      <c r="AO252" s="123" t="s">
        <v>109</v>
      </c>
      <c r="AP252" s="123"/>
      <c r="AQ252" s="123"/>
      <c r="AR252" s="123"/>
      <c r="AS252" s="123"/>
      <c r="AT252" s="123"/>
      <c r="AU252" s="123" t="s">
        <v>108</v>
      </c>
      <c r="AV252" s="123"/>
      <c r="AW252" s="123"/>
      <c r="AX252" s="123"/>
      <c r="AY252" s="123"/>
      <c r="AZ252" s="123"/>
      <c r="BA252" s="123" t="s">
        <v>109</v>
      </c>
      <c r="BB252" s="123"/>
      <c r="BC252" s="123"/>
      <c r="BD252" s="123"/>
      <c r="BE252" s="123"/>
      <c r="BF252" s="123"/>
      <c r="BG252" s="123" t="s">
        <v>108</v>
      </c>
      <c r="BH252" s="123"/>
      <c r="BI252" s="123"/>
      <c r="BJ252" s="123"/>
      <c r="BK252" s="123"/>
      <c r="BL252" s="123"/>
      <c r="BM252" s="123" t="s">
        <v>109</v>
      </c>
      <c r="BN252" s="123"/>
      <c r="BO252" s="123"/>
      <c r="BP252" s="123"/>
      <c r="BQ252" s="123"/>
      <c r="BR252" s="123"/>
      <c r="BS252" s="107"/>
      <c r="BT252" s="105"/>
      <c r="BU252" s="105"/>
      <c r="BV252" s="105"/>
      <c r="BW252" s="105"/>
      <c r="BX252" s="106"/>
      <c r="BY252" s="107"/>
      <c r="BZ252" s="105"/>
      <c r="CA252" s="105"/>
      <c r="CB252" s="105"/>
      <c r="CC252" s="105"/>
      <c r="CD252" s="106"/>
      <c r="CE252" s="107"/>
      <c r="CF252" s="105"/>
      <c r="CG252" s="105"/>
      <c r="CH252" s="105"/>
      <c r="CI252" s="105"/>
      <c r="CJ252" s="106"/>
      <c r="CK252" s="107"/>
      <c r="CL252" s="105"/>
      <c r="CM252" s="105"/>
      <c r="CN252" s="105"/>
      <c r="CO252" s="105"/>
      <c r="CP252" s="106"/>
      <c r="CQ252" s="107"/>
      <c r="CR252" s="105"/>
      <c r="CS252" s="105"/>
      <c r="CT252" s="105"/>
      <c r="CU252" s="105"/>
      <c r="CV252" s="106"/>
      <c r="CW252" s="107"/>
      <c r="CX252" s="105"/>
      <c r="CY252" s="105"/>
      <c r="CZ252" s="105"/>
      <c r="DA252" s="105"/>
      <c r="DB252" s="111"/>
    </row>
    <row r="253" spans="1:107" s="117" customFormat="1" ht="12.75" customHeight="1" thickBot="1">
      <c r="A253" s="112">
        <v>1</v>
      </c>
      <c r="B253" s="112"/>
      <c r="C253" s="112"/>
      <c r="D253" s="112"/>
      <c r="E253" s="112"/>
      <c r="F253" s="200">
        <v>2</v>
      </c>
      <c r="G253" s="200"/>
      <c r="H253" s="200"/>
      <c r="I253" s="200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154">
        <v>3</v>
      </c>
      <c r="X253" s="154"/>
      <c r="Y253" s="154"/>
      <c r="Z253" s="154"/>
      <c r="AA253" s="154"/>
      <c r="AB253" s="154"/>
      <c r="AC253" s="154">
        <v>4</v>
      </c>
      <c r="AD253" s="154"/>
      <c r="AE253" s="154"/>
      <c r="AF253" s="154"/>
      <c r="AG253" s="154"/>
      <c r="AH253" s="154"/>
      <c r="AI253" s="154">
        <v>5</v>
      </c>
      <c r="AJ253" s="154"/>
      <c r="AK253" s="154"/>
      <c r="AL253" s="154"/>
      <c r="AM253" s="154"/>
      <c r="AN253" s="154"/>
      <c r="AO253" s="154">
        <v>6</v>
      </c>
      <c r="AP253" s="154"/>
      <c r="AQ253" s="154"/>
      <c r="AR253" s="154"/>
      <c r="AS253" s="154"/>
      <c r="AT253" s="154"/>
      <c r="AU253" s="154">
        <v>7</v>
      </c>
      <c r="AV253" s="154"/>
      <c r="AW253" s="154"/>
      <c r="AX253" s="154"/>
      <c r="AY253" s="154"/>
      <c r="AZ253" s="154"/>
      <c r="BA253" s="154">
        <v>8</v>
      </c>
      <c r="BB253" s="154"/>
      <c r="BC253" s="154"/>
      <c r="BD253" s="154"/>
      <c r="BE253" s="154"/>
      <c r="BF253" s="154"/>
      <c r="BG253" s="154">
        <v>9</v>
      </c>
      <c r="BH253" s="154"/>
      <c r="BI253" s="154"/>
      <c r="BJ253" s="154"/>
      <c r="BK253" s="154"/>
      <c r="BL253" s="154"/>
      <c r="BM253" s="154">
        <v>10</v>
      </c>
      <c r="BN253" s="154"/>
      <c r="BO253" s="154"/>
      <c r="BP253" s="154"/>
      <c r="BQ253" s="154"/>
      <c r="BR253" s="154"/>
      <c r="BS253" s="154">
        <v>11</v>
      </c>
      <c r="BT253" s="154"/>
      <c r="BU253" s="154"/>
      <c r="BV253" s="154"/>
      <c r="BW253" s="154"/>
      <c r="BX253" s="154"/>
      <c r="BY253" s="154">
        <v>12</v>
      </c>
      <c r="BZ253" s="154"/>
      <c r="CA253" s="154"/>
      <c r="CB253" s="154"/>
      <c r="CC253" s="154"/>
      <c r="CD253" s="154"/>
      <c r="CE253" s="154">
        <v>13</v>
      </c>
      <c r="CF253" s="154"/>
      <c r="CG253" s="154"/>
      <c r="CH253" s="154"/>
      <c r="CI253" s="154"/>
      <c r="CJ253" s="154"/>
      <c r="CK253" s="154">
        <v>14</v>
      </c>
      <c r="CL253" s="154"/>
      <c r="CM253" s="154"/>
      <c r="CN253" s="154"/>
      <c r="CO253" s="154"/>
      <c r="CP253" s="154"/>
      <c r="CQ253" s="154">
        <v>15</v>
      </c>
      <c r="CR253" s="154"/>
      <c r="CS253" s="154"/>
      <c r="CT253" s="154"/>
      <c r="CU253" s="154"/>
      <c r="CV253" s="154"/>
      <c r="CW253" s="201">
        <v>16</v>
      </c>
      <c r="CX253" s="201"/>
      <c r="CY253" s="201"/>
      <c r="CZ253" s="201"/>
      <c r="DA253" s="201"/>
      <c r="DB253" s="201"/>
    </row>
    <row r="254" spans="1:107" s="205" customFormat="1" ht="12.75" customHeight="1">
      <c r="A254" s="202"/>
      <c r="B254" s="202"/>
      <c r="C254" s="202"/>
      <c r="D254" s="202"/>
      <c r="E254" s="202"/>
      <c r="F254" s="203" t="s">
        <v>110</v>
      </c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4">
        <v>23.25</v>
      </c>
      <c r="X254" s="204"/>
      <c r="Y254" s="204"/>
      <c r="Z254" s="204"/>
      <c r="AA254" s="204"/>
      <c r="AB254" s="204"/>
      <c r="AC254" s="204">
        <f>AC259</f>
        <v>18.5</v>
      </c>
      <c r="AD254" s="204"/>
      <c r="AE254" s="204"/>
      <c r="AF254" s="204"/>
      <c r="AG254" s="204"/>
      <c r="AH254" s="204"/>
      <c r="AI254" s="204">
        <v>2</v>
      </c>
      <c r="AJ254" s="204"/>
      <c r="AK254" s="204"/>
      <c r="AL254" s="204"/>
      <c r="AM254" s="204"/>
      <c r="AN254" s="204"/>
      <c r="AO254" s="204">
        <v>2</v>
      </c>
      <c r="AP254" s="204"/>
      <c r="AQ254" s="204"/>
      <c r="AR254" s="204"/>
      <c r="AS254" s="204"/>
      <c r="AT254" s="204"/>
      <c r="AU254" s="204">
        <f>AU259</f>
        <v>23.25</v>
      </c>
      <c r="AV254" s="204"/>
      <c r="AW254" s="204"/>
      <c r="AX254" s="204"/>
      <c r="AY254" s="204"/>
      <c r="AZ254" s="204"/>
      <c r="BA254" s="204">
        <f>BA259</f>
        <v>17</v>
      </c>
      <c r="BB254" s="204"/>
      <c r="BC254" s="204"/>
      <c r="BD254" s="204"/>
      <c r="BE254" s="204"/>
      <c r="BF254" s="204"/>
      <c r="BG254" s="204">
        <v>2</v>
      </c>
      <c r="BH254" s="204"/>
      <c r="BI254" s="204"/>
      <c r="BJ254" s="204"/>
      <c r="BK254" s="204"/>
      <c r="BL254" s="204"/>
      <c r="BM254" s="204">
        <v>2</v>
      </c>
      <c r="BN254" s="204"/>
      <c r="BO254" s="204"/>
      <c r="BP254" s="204"/>
      <c r="BQ254" s="204"/>
      <c r="BR254" s="204"/>
      <c r="BS254" s="204">
        <f>BS259</f>
        <v>23.25</v>
      </c>
      <c r="BT254" s="204"/>
      <c r="BU254" s="204"/>
      <c r="BV254" s="204"/>
      <c r="BW254" s="204"/>
      <c r="BX254" s="204"/>
      <c r="BY254" s="204">
        <v>2</v>
      </c>
      <c r="BZ254" s="204"/>
      <c r="CA254" s="204"/>
      <c r="CB254" s="204"/>
      <c r="CC254" s="204"/>
      <c r="CD254" s="204"/>
      <c r="CE254" s="204">
        <f>CE259</f>
        <v>23.25</v>
      </c>
      <c r="CF254" s="204"/>
      <c r="CG254" s="204"/>
      <c r="CH254" s="204"/>
      <c r="CI254" s="204"/>
      <c r="CJ254" s="204"/>
      <c r="CK254" s="204">
        <v>2</v>
      </c>
      <c r="CL254" s="204"/>
      <c r="CM254" s="204"/>
      <c r="CN254" s="204"/>
      <c r="CO254" s="204"/>
      <c r="CP254" s="204"/>
      <c r="CQ254" s="204">
        <f>CQ259</f>
        <v>23.25</v>
      </c>
      <c r="CR254" s="204"/>
      <c r="CS254" s="204"/>
      <c r="CT254" s="204"/>
      <c r="CU254" s="204"/>
      <c r="CV254" s="204"/>
      <c r="CW254" s="204">
        <v>2</v>
      </c>
      <c r="CX254" s="204"/>
      <c r="CY254" s="204"/>
      <c r="CZ254" s="204"/>
      <c r="DA254" s="204"/>
      <c r="DB254" s="204"/>
      <c r="DC254" s="205" t="s">
        <v>170</v>
      </c>
    </row>
    <row r="255" spans="1:107" s="77" customFormat="1" ht="12.75" customHeight="1">
      <c r="A255" s="89"/>
      <c r="B255" s="89"/>
      <c r="C255" s="89"/>
      <c r="D255" s="89"/>
      <c r="E255" s="89"/>
      <c r="F255" s="146" t="s">
        <v>97</v>
      </c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206">
        <v>2.25</v>
      </c>
      <c r="X255" s="206"/>
      <c r="Y255" s="206"/>
      <c r="Z255" s="206"/>
      <c r="AA255" s="206"/>
      <c r="AB255" s="206"/>
      <c r="AC255" s="206">
        <v>2</v>
      </c>
      <c r="AD255" s="206"/>
      <c r="AE255" s="206"/>
      <c r="AF255" s="206"/>
      <c r="AG255" s="206"/>
      <c r="AH255" s="206"/>
      <c r="AI255" s="207"/>
      <c r="AJ255" s="207"/>
      <c r="AK255" s="207"/>
      <c r="AL255" s="207"/>
      <c r="AM255" s="207"/>
      <c r="AN255" s="207"/>
      <c r="AO255" s="207"/>
      <c r="AP255" s="207"/>
      <c r="AQ255" s="207"/>
      <c r="AR255" s="207"/>
      <c r="AS255" s="207"/>
      <c r="AT255" s="207"/>
      <c r="AU255" s="206">
        <v>2.25</v>
      </c>
      <c r="AV255" s="206"/>
      <c r="AW255" s="206"/>
      <c r="AX255" s="206"/>
      <c r="AY255" s="206"/>
      <c r="AZ255" s="206"/>
      <c r="BA255" s="206">
        <v>1.5</v>
      </c>
      <c r="BB255" s="206"/>
      <c r="BC255" s="206"/>
      <c r="BD255" s="206"/>
      <c r="BE255" s="206"/>
      <c r="BF255" s="206"/>
      <c r="BG255" s="207"/>
      <c r="BH255" s="207"/>
      <c r="BI255" s="207"/>
      <c r="BJ255" s="207"/>
      <c r="BK255" s="207"/>
      <c r="BL255" s="207"/>
      <c r="BM255" s="207"/>
      <c r="BN255" s="207"/>
      <c r="BO255" s="207"/>
      <c r="BP255" s="207"/>
      <c r="BQ255" s="207"/>
      <c r="BR255" s="207"/>
      <c r="BS255" s="206">
        <v>2.25</v>
      </c>
      <c r="BT255" s="206"/>
      <c r="BU255" s="206"/>
      <c r="BV255" s="206"/>
      <c r="BW255" s="206"/>
      <c r="BX255" s="206"/>
      <c r="BY255" s="207"/>
      <c r="BZ255" s="207"/>
      <c r="CA255" s="207"/>
      <c r="CB255" s="207"/>
      <c r="CC255" s="207"/>
      <c r="CD255" s="207"/>
      <c r="CE255" s="206">
        <v>2.25</v>
      </c>
      <c r="CF255" s="206"/>
      <c r="CG255" s="206"/>
      <c r="CH255" s="206"/>
      <c r="CI255" s="206"/>
      <c r="CJ255" s="206"/>
      <c r="CK255" s="207"/>
      <c r="CL255" s="207"/>
      <c r="CM255" s="207"/>
      <c r="CN255" s="207"/>
      <c r="CO255" s="207"/>
      <c r="CP255" s="207"/>
      <c r="CQ255" s="206">
        <v>2.25</v>
      </c>
      <c r="CR255" s="206"/>
      <c r="CS255" s="206"/>
      <c r="CT255" s="206"/>
      <c r="CU255" s="206"/>
      <c r="CV255" s="206"/>
      <c r="CW255" s="207"/>
      <c r="CX255" s="207"/>
      <c r="CY255" s="207"/>
      <c r="CZ255" s="207"/>
      <c r="DA255" s="207"/>
      <c r="DB255" s="207"/>
    </row>
    <row r="256" spans="1:107" s="77" customFormat="1" ht="21.75" customHeight="1">
      <c r="A256" s="89"/>
      <c r="B256" s="89"/>
      <c r="C256" s="89"/>
      <c r="D256" s="89"/>
      <c r="E256" s="89"/>
      <c r="F256" s="146" t="s">
        <v>102</v>
      </c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206">
        <v>4</v>
      </c>
      <c r="X256" s="206"/>
      <c r="Y256" s="206"/>
      <c r="Z256" s="206"/>
      <c r="AA256" s="206"/>
      <c r="AB256" s="206"/>
      <c r="AC256" s="206">
        <v>4</v>
      </c>
      <c r="AD256" s="206"/>
      <c r="AE256" s="206"/>
      <c r="AF256" s="206"/>
      <c r="AG256" s="206"/>
      <c r="AH256" s="206"/>
      <c r="AI256" s="207"/>
      <c r="AJ256" s="207"/>
      <c r="AK256" s="207"/>
      <c r="AL256" s="207"/>
      <c r="AM256" s="207"/>
      <c r="AN256" s="207"/>
      <c r="AO256" s="207"/>
      <c r="AP256" s="207"/>
      <c r="AQ256" s="207"/>
      <c r="AR256" s="207"/>
      <c r="AS256" s="207"/>
      <c r="AT256" s="207"/>
      <c r="AU256" s="206">
        <v>4</v>
      </c>
      <c r="AV256" s="206"/>
      <c r="AW256" s="206"/>
      <c r="AX256" s="206"/>
      <c r="AY256" s="206"/>
      <c r="AZ256" s="206"/>
      <c r="BA256" s="206">
        <v>3</v>
      </c>
      <c r="BB256" s="206"/>
      <c r="BC256" s="206"/>
      <c r="BD256" s="206"/>
      <c r="BE256" s="206"/>
      <c r="BF256" s="206"/>
      <c r="BG256" s="207"/>
      <c r="BH256" s="207"/>
      <c r="BI256" s="207"/>
      <c r="BJ256" s="207"/>
      <c r="BK256" s="207"/>
      <c r="BL256" s="207"/>
      <c r="BM256" s="207"/>
      <c r="BN256" s="207"/>
      <c r="BO256" s="207"/>
      <c r="BP256" s="207"/>
      <c r="BQ256" s="207"/>
      <c r="BR256" s="207"/>
      <c r="BS256" s="206">
        <v>4</v>
      </c>
      <c r="BT256" s="206"/>
      <c r="BU256" s="206"/>
      <c r="BV256" s="206"/>
      <c r="BW256" s="206"/>
      <c r="BX256" s="206"/>
      <c r="BY256" s="207"/>
      <c r="BZ256" s="207"/>
      <c r="CA256" s="207"/>
      <c r="CB256" s="207"/>
      <c r="CC256" s="207"/>
      <c r="CD256" s="207"/>
      <c r="CE256" s="206">
        <v>4</v>
      </c>
      <c r="CF256" s="206"/>
      <c r="CG256" s="206"/>
      <c r="CH256" s="206"/>
      <c r="CI256" s="206"/>
      <c r="CJ256" s="206"/>
      <c r="CK256" s="207"/>
      <c r="CL256" s="207"/>
      <c r="CM256" s="207"/>
      <c r="CN256" s="207"/>
      <c r="CO256" s="207"/>
      <c r="CP256" s="207"/>
      <c r="CQ256" s="206">
        <v>4</v>
      </c>
      <c r="CR256" s="206"/>
      <c r="CS256" s="206"/>
      <c r="CT256" s="206"/>
      <c r="CU256" s="206"/>
      <c r="CV256" s="206"/>
      <c r="CW256" s="207"/>
      <c r="CX256" s="207"/>
      <c r="CY256" s="207"/>
      <c r="CZ256" s="207"/>
      <c r="DA256" s="207"/>
      <c r="DB256" s="207"/>
    </row>
    <row r="257" spans="1:106" s="77" customFormat="1" ht="12.75" customHeight="1">
      <c r="A257" s="89"/>
      <c r="B257" s="89"/>
      <c r="C257" s="89"/>
      <c r="D257" s="89"/>
      <c r="E257" s="89"/>
      <c r="F257" s="146" t="s">
        <v>103</v>
      </c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206">
        <v>15</v>
      </c>
      <c r="X257" s="206"/>
      <c r="Y257" s="206"/>
      <c r="Z257" s="206"/>
      <c r="AA257" s="206"/>
      <c r="AB257" s="206"/>
      <c r="AC257" s="206">
        <v>12.5</v>
      </c>
      <c r="AD257" s="206"/>
      <c r="AE257" s="206"/>
      <c r="AF257" s="206"/>
      <c r="AG257" s="206"/>
      <c r="AH257" s="206"/>
      <c r="AI257" s="206">
        <v>1</v>
      </c>
      <c r="AJ257" s="206"/>
      <c r="AK257" s="206"/>
      <c r="AL257" s="206"/>
      <c r="AM257" s="206"/>
      <c r="AN257" s="206"/>
      <c r="AO257" s="206">
        <v>1</v>
      </c>
      <c r="AP257" s="206"/>
      <c r="AQ257" s="206"/>
      <c r="AR257" s="206"/>
      <c r="AS257" s="206"/>
      <c r="AT257" s="206"/>
      <c r="AU257" s="206">
        <v>16</v>
      </c>
      <c r="AV257" s="206"/>
      <c r="AW257" s="206"/>
      <c r="AX257" s="206"/>
      <c r="AY257" s="206"/>
      <c r="AZ257" s="206"/>
      <c r="BA257" s="206">
        <v>12.5</v>
      </c>
      <c r="BB257" s="206"/>
      <c r="BC257" s="206"/>
      <c r="BD257" s="206"/>
      <c r="BE257" s="206"/>
      <c r="BF257" s="206"/>
      <c r="BG257" s="206">
        <v>1</v>
      </c>
      <c r="BH257" s="206"/>
      <c r="BI257" s="206"/>
      <c r="BJ257" s="206"/>
      <c r="BK257" s="206"/>
      <c r="BL257" s="206"/>
      <c r="BM257" s="206">
        <v>1</v>
      </c>
      <c r="BN257" s="206"/>
      <c r="BO257" s="206"/>
      <c r="BP257" s="206"/>
      <c r="BQ257" s="206"/>
      <c r="BR257" s="206"/>
      <c r="BS257" s="206">
        <v>16</v>
      </c>
      <c r="BT257" s="206"/>
      <c r="BU257" s="206"/>
      <c r="BV257" s="206"/>
      <c r="BW257" s="206"/>
      <c r="BX257" s="206"/>
      <c r="BY257" s="206">
        <v>1</v>
      </c>
      <c r="BZ257" s="206"/>
      <c r="CA257" s="206"/>
      <c r="CB257" s="206"/>
      <c r="CC257" s="206"/>
      <c r="CD257" s="206"/>
      <c r="CE257" s="206">
        <v>16</v>
      </c>
      <c r="CF257" s="206"/>
      <c r="CG257" s="206"/>
      <c r="CH257" s="206"/>
      <c r="CI257" s="206"/>
      <c r="CJ257" s="206"/>
      <c r="CK257" s="206">
        <v>1</v>
      </c>
      <c r="CL257" s="206"/>
      <c r="CM257" s="206"/>
      <c r="CN257" s="206"/>
      <c r="CO257" s="206"/>
      <c r="CP257" s="206"/>
      <c r="CQ257" s="206">
        <v>16</v>
      </c>
      <c r="CR257" s="206"/>
      <c r="CS257" s="206"/>
      <c r="CT257" s="206"/>
      <c r="CU257" s="206"/>
      <c r="CV257" s="206"/>
      <c r="CW257" s="206">
        <v>1</v>
      </c>
      <c r="CX257" s="206"/>
      <c r="CY257" s="206"/>
      <c r="CZ257" s="206"/>
      <c r="DA257" s="206"/>
      <c r="DB257" s="206"/>
    </row>
    <row r="258" spans="1:106" s="77" customFormat="1" ht="12.75" customHeight="1">
      <c r="A258" s="89"/>
      <c r="B258" s="89"/>
      <c r="C258" s="89"/>
      <c r="D258" s="89"/>
      <c r="E258" s="89"/>
      <c r="F258" s="146" t="s">
        <v>104</v>
      </c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206">
        <v>2</v>
      </c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>
        <v>1</v>
      </c>
      <c r="AJ258" s="206"/>
      <c r="AK258" s="206"/>
      <c r="AL258" s="206"/>
      <c r="AM258" s="206"/>
      <c r="AN258" s="206"/>
      <c r="AO258" s="206">
        <v>1</v>
      </c>
      <c r="AP258" s="206"/>
      <c r="AQ258" s="206"/>
      <c r="AR258" s="206"/>
      <c r="AS258" s="206"/>
      <c r="AT258" s="206"/>
      <c r="AU258" s="206">
        <v>1</v>
      </c>
      <c r="AV258" s="206"/>
      <c r="AW258" s="206"/>
      <c r="AX258" s="206"/>
      <c r="AY258" s="206"/>
      <c r="AZ258" s="206"/>
      <c r="BA258" s="206">
        <v>0</v>
      </c>
      <c r="BB258" s="206"/>
      <c r="BC258" s="206"/>
      <c r="BD258" s="206"/>
      <c r="BE258" s="206"/>
      <c r="BF258" s="206"/>
      <c r="BG258" s="206">
        <v>1</v>
      </c>
      <c r="BH258" s="206"/>
      <c r="BI258" s="206"/>
      <c r="BJ258" s="206"/>
      <c r="BK258" s="206"/>
      <c r="BL258" s="206"/>
      <c r="BM258" s="206">
        <v>1</v>
      </c>
      <c r="BN258" s="206"/>
      <c r="BO258" s="206"/>
      <c r="BP258" s="206"/>
      <c r="BQ258" s="206"/>
      <c r="BR258" s="206"/>
      <c r="BS258" s="206">
        <v>1</v>
      </c>
      <c r="BT258" s="206"/>
      <c r="BU258" s="206"/>
      <c r="BV258" s="206"/>
      <c r="BW258" s="206"/>
      <c r="BX258" s="206"/>
      <c r="BY258" s="206">
        <v>1</v>
      </c>
      <c r="BZ258" s="206"/>
      <c r="CA258" s="206"/>
      <c r="CB258" s="206"/>
      <c r="CC258" s="206"/>
      <c r="CD258" s="206"/>
      <c r="CE258" s="206">
        <v>1</v>
      </c>
      <c r="CF258" s="206"/>
      <c r="CG258" s="206"/>
      <c r="CH258" s="206"/>
      <c r="CI258" s="206"/>
      <c r="CJ258" s="206"/>
      <c r="CK258" s="206">
        <v>1</v>
      </c>
      <c r="CL258" s="206"/>
      <c r="CM258" s="206"/>
      <c r="CN258" s="206"/>
      <c r="CO258" s="206"/>
      <c r="CP258" s="206"/>
      <c r="CQ258" s="206">
        <v>1</v>
      </c>
      <c r="CR258" s="206"/>
      <c r="CS258" s="206"/>
      <c r="CT258" s="206"/>
      <c r="CU258" s="206"/>
      <c r="CV258" s="206"/>
      <c r="CW258" s="206">
        <v>1</v>
      </c>
      <c r="CX258" s="206"/>
      <c r="CY258" s="206"/>
      <c r="CZ258" s="206"/>
      <c r="DA258" s="206"/>
      <c r="DB258" s="206"/>
    </row>
    <row r="259" spans="1:106" s="91" customFormat="1" ht="12.75" customHeight="1">
      <c r="A259" s="118"/>
      <c r="B259" s="118"/>
      <c r="C259" s="118"/>
      <c r="D259" s="118"/>
      <c r="E259" s="118"/>
      <c r="F259" s="208" t="s">
        <v>111</v>
      </c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9">
        <v>23.25</v>
      </c>
      <c r="X259" s="209"/>
      <c r="Y259" s="209"/>
      <c r="Z259" s="209"/>
      <c r="AA259" s="209"/>
      <c r="AB259" s="209"/>
      <c r="AC259" s="209">
        <v>18.5</v>
      </c>
      <c r="AD259" s="209"/>
      <c r="AE259" s="209"/>
      <c r="AF259" s="209"/>
      <c r="AG259" s="209"/>
      <c r="AH259" s="209"/>
      <c r="AI259" s="209">
        <v>2</v>
      </c>
      <c r="AJ259" s="209"/>
      <c r="AK259" s="209"/>
      <c r="AL259" s="209"/>
      <c r="AM259" s="209"/>
      <c r="AN259" s="209"/>
      <c r="AO259" s="209">
        <v>2</v>
      </c>
      <c r="AP259" s="209"/>
      <c r="AQ259" s="209"/>
      <c r="AR259" s="209"/>
      <c r="AS259" s="209"/>
      <c r="AT259" s="209"/>
      <c r="AU259" s="209">
        <f>SUM(AU255:AU258)</f>
        <v>23.25</v>
      </c>
      <c r="AV259" s="209"/>
      <c r="AW259" s="209"/>
      <c r="AX259" s="209"/>
      <c r="AY259" s="209"/>
      <c r="AZ259" s="209"/>
      <c r="BA259" s="209">
        <f>SUM(BA255:BA258)</f>
        <v>17</v>
      </c>
      <c r="BB259" s="209"/>
      <c r="BC259" s="209"/>
      <c r="BD259" s="209"/>
      <c r="BE259" s="209"/>
      <c r="BF259" s="209"/>
      <c r="BG259" s="209">
        <v>2</v>
      </c>
      <c r="BH259" s="209"/>
      <c r="BI259" s="209"/>
      <c r="BJ259" s="209"/>
      <c r="BK259" s="209"/>
      <c r="BL259" s="209"/>
      <c r="BM259" s="209">
        <v>2</v>
      </c>
      <c r="BN259" s="209"/>
      <c r="BO259" s="209"/>
      <c r="BP259" s="209"/>
      <c r="BQ259" s="209"/>
      <c r="BR259" s="209"/>
      <c r="BS259" s="209">
        <f>SUM(BS255:BS258)</f>
        <v>23.25</v>
      </c>
      <c r="BT259" s="209"/>
      <c r="BU259" s="209"/>
      <c r="BV259" s="209"/>
      <c r="BW259" s="209"/>
      <c r="BX259" s="209"/>
      <c r="BY259" s="209">
        <v>2</v>
      </c>
      <c r="BZ259" s="209"/>
      <c r="CA259" s="209"/>
      <c r="CB259" s="209"/>
      <c r="CC259" s="209"/>
      <c r="CD259" s="209"/>
      <c r="CE259" s="209">
        <f>SUM(CE255:CE258)</f>
        <v>23.25</v>
      </c>
      <c r="CF259" s="209"/>
      <c r="CG259" s="209"/>
      <c r="CH259" s="209"/>
      <c r="CI259" s="209"/>
      <c r="CJ259" s="209"/>
      <c r="CK259" s="209">
        <v>2</v>
      </c>
      <c r="CL259" s="209"/>
      <c r="CM259" s="209"/>
      <c r="CN259" s="209"/>
      <c r="CO259" s="209"/>
      <c r="CP259" s="209"/>
      <c r="CQ259" s="209">
        <f>SUM(CQ255:CQ258)</f>
        <v>23.25</v>
      </c>
      <c r="CR259" s="209"/>
      <c r="CS259" s="209"/>
      <c r="CT259" s="209"/>
      <c r="CU259" s="209"/>
      <c r="CV259" s="209"/>
      <c r="CW259" s="209">
        <v>2</v>
      </c>
      <c r="CX259" s="209"/>
      <c r="CY259" s="209"/>
      <c r="CZ259" s="209"/>
      <c r="DA259" s="209"/>
      <c r="DB259" s="209"/>
    </row>
    <row r="260" spans="1:106" s="77" customFormat="1" ht="21.75" customHeight="1">
      <c r="A260" s="89"/>
      <c r="B260" s="89"/>
      <c r="C260" s="89"/>
      <c r="D260" s="89"/>
      <c r="E260" s="89"/>
      <c r="F260" s="210" t="s">
        <v>112</v>
      </c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89" t="s">
        <v>35</v>
      </c>
      <c r="X260" s="89"/>
      <c r="Y260" s="89"/>
      <c r="Z260" s="89"/>
      <c r="AA260" s="89"/>
      <c r="AB260" s="89"/>
      <c r="AC260" s="89" t="s">
        <v>35</v>
      </c>
      <c r="AD260" s="89"/>
      <c r="AE260" s="89"/>
      <c r="AF260" s="89"/>
      <c r="AG260" s="89"/>
      <c r="AH260" s="89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89" t="s">
        <v>35</v>
      </c>
      <c r="AV260" s="89"/>
      <c r="AW260" s="89"/>
      <c r="AX260" s="89"/>
      <c r="AY260" s="89"/>
      <c r="AZ260" s="89"/>
      <c r="BA260" s="89" t="s">
        <v>35</v>
      </c>
      <c r="BB260" s="89"/>
      <c r="BC260" s="89"/>
      <c r="BD260" s="89"/>
      <c r="BE260" s="89"/>
      <c r="BF260" s="89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89" t="s">
        <v>35</v>
      </c>
      <c r="BT260" s="89"/>
      <c r="BU260" s="89"/>
      <c r="BV260" s="89"/>
      <c r="BW260" s="89"/>
      <c r="BX260" s="89"/>
      <c r="BY260" s="4"/>
      <c r="BZ260" s="4"/>
      <c r="CA260" s="4"/>
      <c r="CB260" s="4"/>
      <c r="CC260" s="4"/>
      <c r="CD260" s="4"/>
      <c r="CE260" s="89" t="s">
        <v>35</v>
      </c>
      <c r="CF260" s="89"/>
      <c r="CG260" s="89"/>
      <c r="CH260" s="89"/>
      <c r="CI260" s="89"/>
      <c r="CJ260" s="89"/>
      <c r="CK260" s="4"/>
      <c r="CL260" s="4"/>
      <c r="CM260" s="4"/>
      <c r="CN260" s="4"/>
      <c r="CO260" s="4"/>
      <c r="CP260" s="4"/>
      <c r="CQ260" s="89" t="s">
        <v>35</v>
      </c>
      <c r="CR260" s="89"/>
      <c r="CS260" s="89"/>
      <c r="CT260" s="89"/>
      <c r="CU260" s="89"/>
      <c r="CV260" s="89"/>
      <c r="CW260" s="4"/>
      <c r="CX260" s="4"/>
      <c r="CY260" s="4"/>
      <c r="CZ260" s="4"/>
      <c r="DA260" s="4"/>
      <c r="DB260" s="4"/>
    </row>
    <row r="262" spans="1:106" ht="12.75" customHeight="1">
      <c r="A262" s="139"/>
      <c r="B262" s="26" t="s">
        <v>113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139"/>
    </row>
    <row r="263" spans="1:106" ht="12.75" customHeight="1">
      <c r="A263" s="139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27"/>
      <c r="BZ263" s="27"/>
      <c r="CA263" s="27"/>
      <c r="CB263" s="27"/>
      <c r="CC263" s="27"/>
      <c r="CD263" s="27"/>
      <c r="CE263" s="27"/>
      <c r="CF263" s="27"/>
      <c r="CG263" s="27"/>
      <c r="CH263" s="27"/>
      <c r="CI263" s="27"/>
      <c r="CJ263" s="27"/>
      <c r="CK263" s="27"/>
      <c r="CL263" s="27"/>
      <c r="CM263" s="27"/>
      <c r="CN263" s="27"/>
      <c r="CO263" s="27"/>
      <c r="CP263" s="27"/>
      <c r="CQ263" s="27"/>
      <c r="CR263" s="27"/>
      <c r="CS263" s="27"/>
      <c r="CT263" s="27"/>
      <c r="CU263" s="27"/>
      <c r="CV263" s="27"/>
      <c r="CW263" s="27"/>
      <c r="CX263" s="27"/>
      <c r="CY263" s="27"/>
      <c r="CZ263" s="27"/>
      <c r="DA263" s="27"/>
      <c r="DB263" s="139"/>
    </row>
    <row r="264" spans="1:106" ht="12.75" customHeight="1">
      <c r="A264" s="139"/>
      <c r="B264" s="139"/>
      <c r="C264" s="26" t="s">
        <v>200</v>
      </c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</row>
    <row r="265" spans="1:106" ht="12.75" customHeight="1">
      <c r="A265" s="139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139"/>
      <c r="CG265" s="139"/>
      <c r="CH265" s="33" t="s">
        <v>25</v>
      </c>
      <c r="CI265" s="33"/>
      <c r="CJ265" s="33"/>
      <c r="CK265" s="33"/>
      <c r="CL265" s="33"/>
      <c r="CM265" s="139"/>
      <c r="CN265" s="139"/>
      <c r="CO265" s="139"/>
      <c r="CP265" s="139"/>
      <c r="CQ265" s="139"/>
      <c r="CR265" s="139"/>
      <c r="CS265" s="139"/>
      <c r="CT265" s="139"/>
      <c r="CU265" s="139"/>
      <c r="CV265" s="139"/>
      <c r="CW265" s="139"/>
      <c r="CX265" s="139"/>
      <c r="CY265" s="139"/>
      <c r="CZ265" s="139"/>
      <c r="DA265" s="139"/>
      <c r="DB265" s="139"/>
    </row>
    <row r="266" spans="1:106" ht="12.75" customHeight="1">
      <c r="A266" s="187" t="s">
        <v>47</v>
      </c>
      <c r="B266" s="187"/>
      <c r="C266" s="187"/>
      <c r="D266" s="187"/>
      <c r="E266" s="187"/>
      <c r="F266" s="211" t="s">
        <v>114</v>
      </c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211"/>
      <c r="R266" s="211"/>
      <c r="S266" s="211"/>
      <c r="T266" s="211"/>
      <c r="U266" s="211"/>
      <c r="V266" s="211"/>
      <c r="W266" s="211" t="s">
        <v>115</v>
      </c>
      <c r="X266" s="211"/>
      <c r="Y266" s="211"/>
      <c r="Z266" s="211"/>
      <c r="AA266" s="211"/>
      <c r="AB266" s="211"/>
      <c r="AC266" s="211"/>
      <c r="AD266" s="211"/>
      <c r="AE266" s="211"/>
      <c r="AF266" s="211"/>
      <c r="AG266" s="211"/>
      <c r="AH266" s="211"/>
      <c r="AI266" s="211"/>
      <c r="AJ266" s="211"/>
      <c r="AK266" s="211"/>
      <c r="AL266" s="94" t="s">
        <v>183</v>
      </c>
      <c r="AM266" s="94"/>
      <c r="AN266" s="94"/>
      <c r="AO266" s="94"/>
      <c r="AP266" s="94"/>
      <c r="AQ266" s="94"/>
      <c r="AR266" s="94"/>
      <c r="AS266" s="94"/>
      <c r="AT266" s="94"/>
      <c r="AU266" s="94"/>
      <c r="AV266" s="94"/>
      <c r="AW266" s="94"/>
      <c r="AX266" s="94"/>
      <c r="AY266" s="94"/>
      <c r="AZ266" s="94"/>
      <c r="BA266" s="94"/>
      <c r="BB266" s="94"/>
      <c r="BC266" s="94"/>
      <c r="BD266" s="94" t="s">
        <v>184</v>
      </c>
      <c r="BE266" s="94"/>
      <c r="BF266" s="94"/>
      <c r="BG266" s="94"/>
      <c r="BH266" s="94"/>
      <c r="BI266" s="94"/>
      <c r="BJ266" s="94"/>
      <c r="BK266" s="94"/>
      <c r="BL266" s="94"/>
      <c r="BM266" s="94"/>
      <c r="BN266" s="94"/>
      <c r="BO266" s="94"/>
      <c r="BP266" s="94"/>
      <c r="BQ266" s="94"/>
      <c r="BR266" s="94"/>
      <c r="BS266" s="94"/>
      <c r="BT266" s="94"/>
      <c r="BU266" s="94"/>
      <c r="BV266" s="95" t="s">
        <v>185</v>
      </c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139"/>
      <c r="CO266" s="139"/>
      <c r="CP266" s="139"/>
      <c r="CQ266" s="139"/>
      <c r="CR266" s="139"/>
      <c r="CS266" s="139"/>
      <c r="CT266" s="139"/>
      <c r="CU266" s="139"/>
      <c r="CV266" s="139"/>
      <c r="CW266" s="139"/>
      <c r="CX266" s="139"/>
      <c r="CY266" s="139"/>
      <c r="CZ266" s="139"/>
      <c r="DA266" s="139"/>
      <c r="DB266" s="139"/>
    </row>
    <row r="267" spans="1:106" ht="21.75" customHeight="1">
      <c r="A267" s="196"/>
      <c r="B267" s="197"/>
      <c r="C267" s="197"/>
      <c r="D267" s="197"/>
      <c r="E267" s="198"/>
      <c r="F267" s="199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8"/>
      <c r="W267" s="199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8"/>
      <c r="AL267" s="123" t="s">
        <v>53</v>
      </c>
      <c r="AM267" s="123"/>
      <c r="AN267" s="123"/>
      <c r="AO267" s="123"/>
      <c r="AP267" s="123"/>
      <c r="AQ267" s="123"/>
      <c r="AR267" s="123" t="s">
        <v>29</v>
      </c>
      <c r="AS267" s="123"/>
      <c r="AT267" s="123"/>
      <c r="AU267" s="123"/>
      <c r="AV267" s="123"/>
      <c r="AW267" s="123"/>
      <c r="AX267" s="123" t="s">
        <v>116</v>
      </c>
      <c r="AY267" s="123"/>
      <c r="AZ267" s="123"/>
      <c r="BA267" s="123"/>
      <c r="BB267" s="123"/>
      <c r="BC267" s="123"/>
      <c r="BD267" s="123" t="s">
        <v>53</v>
      </c>
      <c r="BE267" s="123"/>
      <c r="BF267" s="123"/>
      <c r="BG267" s="123"/>
      <c r="BH267" s="123"/>
      <c r="BI267" s="123"/>
      <c r="BJ267" s="123" t="s">
        <v>29</v>
      </c>
      <c r="BK267" s="123"/>
      <c r="BL267" s="123"/>
      <c r="BM267" s="123"/>
      <c r="BN267" s="123"/>
      <c r="BO267" s="123"/>
      <c r="BP267" s="123" t="s">
        <v>32</v>
      </c>
      <c r="BQ267" s="123"/>
      <c r="BR267" s="123"/>
      <c r="BS267" s="123"/>
      <c r="BT267" s="123"/>
      <c r="BU267" s="123"/>
      <c r="BV267" s="123" t="s">
        <v>53</v>
      </c>
      <c r="BW267" s="123"/>
      <c r="BX267" s="123"/>
      <c r="BY267" s="123"/>
      <c r="BZ267" s="123"/>
      <c r="CA267" s="123"/>
      <c r="CB267" s="123" t="s">
        <v>29</v>
      </c>
      <c r="CC267" s="123"/>
      <c r="CD267" s="123"/>
      <c r="CE267" s="123"/>
      <c r="CF267" s="123"/>
      <c r="CG267" s="123"/>
      <c r="CH267" s="125" t="s">
        <v>117</v>
      </c>
      <c r="CI267" s="125"/>
      <c r="CJ267" s="125"/>
      <c r="CK267" s="125"/>
      <c r="CL267" s="125"/>
      <c r="CM267" s="125"/>
      <c r="CN267" s="139"/>
      <c r="CO267" s="139"/>
      <c r="CP267" s="139"/>
      <c r="CQ267" s="139"/>
      <c r="CR267" s="139"/>
      <c r="CS267" s="139"/>
      <c r="CT267" s="139"/>
      <c r="CU267" s="139"/>
      <c r="CV267" s="139"/>
      <c r="CW267" s="139"/>
      <c r="CX267" s="139"/>
      <c r="CY267" s="139"/>
      <c r="CZ267" s="139"/>
      <c r="DA267" s="139"/>
      <c r="DB267" s="139"/>
    </row>
    <row r="268" spans="1:106" ht="12.75" customHeight="1" thickBot="1">
      <c r="A268" s="56">
        <v>1</v>
      </c>
      <c r="B268" s="56"/>
      <c r="C268" s="56"/>
      <c r="D268" s="56"/>
      <c r="E268" s="56"/>
      <c r="F268" s="57">
        <v>2</v>
      </c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>
        <v>3</v>
      </c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>
        <v>4</v>
      </c>
      <c r="AM268" s="57"/>
      <c r="AN268" s="57"/>
      <c r="AO268" s="57"/>
      <c r="AP268" s="57"/>
      <c r="AQ268" s="57"/>
      <c r="AR268" s="57">
        <v>5</v>
      </c>
      <c r="AS268" s="57"/>
      <c r="AT268" s="57"/>
      <c r="AU268" s="57"/>
      <c r="AV268" s="57"/>
      <c r="AW268" s="57"/>
      <c r="AX268" s="57">
        <v>6</v>
      </c>
      <c r="AY268" s="57"/>
      <c r="AZ268" s="57"/>
      <c r="BA268" s="57"/>
      <c r="BB268" s="57"/>
      <c r="BC268" s="57"/>
      <c r="BD268" s="57">
        <v>7</v>
      </c>
      <c r="BE268" s="57"/>
      <c r="BF268" s="57"/>
      <c r="BG268" s="57"/>
      <c r="BH268" s="57"/>
      <c r="BI268" s="57"/>
      <c r="BJ268" s="57">
        <v>8</v>
      </c>
      <c r="BK268" s="57"/>
      <c r="BL268" s="57"/>
      <c r="BM268" s="57"/>
      <c r="BN268" s="57"/>
      <c r="BO268" s="57"/>
      <c r="BP268" s="57">
        <v>9</v>
      </c>
      <c r="BQ268" s="57"/>
      <c r="BR268" s="57"/>
      <c r="BS268" s="57"/>
      <c r="BT268" s="57"/>
      <c r="BU268" s="57"/>
      <c r="BV268" s="57">
        <v>10</v>
      </c>
      <c r="BW268" s="57"/>
      <c r="BX268" s="57"/>
      <c r="BY268" s="57"/>
      <c r="BZ268" s="57"/>
      <c r="CA268" s="57"/>
      <c r="CB268" s="57">
        <v>11</v>
      </c>
      <c r="CC268" s="57"/>
      <c r="CD268" s="57"/>
      <c r="CE268" s="57"/>
      <c r="CF268" s="57"/>
      <c r="CG268" s="57"/>
      <c r="CH268" s="58">
        <v>12</v>
      </c>
      <c r="CI268" s="58"/>
      <c r="CJ268" s="58"/>
      <c r="CK268" s="58"/>
      <c r="CL268" s="58"/>
      <c r="CM268" s="58"/>
      <c r="CN268" s="139"/>
      <c r="CO268" s="139"/>
      <c r="CP268" s="139"/>
      <c r="CQ268" s="139"/>
      <c r="CR268" s="139"/>
      <c r="CS268" s="139"/>
      <c r="CT268" s="139"/>
      <c r="CU268" s="139"/>
      <c r="CV268" s="139"/>
      <c r="CW268" s="139"/>
      <c r="CX268" s="139"/>
      <c r="CY268" s="139"/>
      <c r="CZ268" s="139"/>
      <c r="DA268" s="139"/>
      <c r="DB268" s="139"/>
    </row>
    <row r="269" spans="1:106" ht="23.25" hidden="1" customHeight="1">
      <c r="A269" s="64"/>
      <c r="B269" s="64"/>
      <c r="C269" s="64"/>
      <c r="D269" s="64"/>
      <c r="E269" s="64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139"/>
      <c r="CO269" s="139"/>
      <c r="CP269" s="139"/>
      <c r="CQ269" s="139"/>
      <c r="CR269" s="139"/>
      <c r="CS269" s="139"/>
      <c r="CT269" s="139"/>
      <c r="CU269" s="139"/>
      <c r="CV269" s="139"/>
      <c r="CW269" s="139"/>
      <c r="CX269" s="139"/>
      <c r="CY269" s="139"/>
      <c r="CZ269" s="139"/>
      <c r="DA269" s="139"/>
      <c r="DB269" s="139"/>
    </row>
    <row r="270" spans="1:106" ht="27.75" customHeight="1">
      <c r="A270" s="64">
        <v>1</v>
      </c>
      <c r="B270" s="64"/>
      <c r="C270" s="64"/>
      <c r="D270" s="64"/>
      <c r="E270" s="64"/>
      <c r="F270" s="116" t="s">
        <v>118</v>
      </c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31" t="s">
        <v>171</v>
      </c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5">
        <f>AB111</f>
        <v>5719635</v>
      </c>
      <c r="AM270" s="4"/>
      <c r="AN270" s="4"/>
      <c r="AO270" s="4"/>
      <c r="AP270" s="4"/>
      <c r="AQ270" s="4"/>
      <c r="AR270" s="5">
        <f>AH111</f>
        <v>268929</v>
      </c>
      <c r="AS270" s="4"/>
      <c r="AT270" s="4"/>
      <c r="AU270" s="4"/>
      <c r="AV270" s="4"/>
      <c r="AW270" s="4"/>
      <c r="AX270" s="5">
        <f>AV111</f>
        <v>5988564</v>
      </c>
      <c r="AY270" s="4"/>
      <c r="AZ270" s="4"/>
      <c r="BA270" s="4"/>
      <c r="BB270" s="4"/>
      <c r="BC270" s="4"/>
      <c r="BD270" s="5">
        <f>BB111</f>
        <v>5709408</v>
      </c>
      <c r="BE270" s="4"/>
      <c r="BF270" s="4"/>
      <c r="BG270" s="4"/>
      <c r="BH270" s="4"/>
      <c r="BI270" s="4"/>
      <c r="BJ270" s="5">
        <f>BH111</f>
        <v>341458</v>
      </c>
      <c r="BK270" s="4"/>
      <c r="BL270" s="4"/>
      <c r="BM270" s="4"/>
      <c r="BN270" s="4"/>
      <c r="BO270" s="4"/>
      <c r="BP270" s="5">
        <f>BV111</f>
        <v>6050866</v>
      </c>
      <c r="BQ270" s="4"/>
      <c r="BR270" s="4"/>
      <c r="BS270" s="4"/>
      <c r="BT270" s="4"/>
      <c r="BU270" s="4"/>
      <c r="BV270" s="5">
        <f>CB111</f>
        <v>5934269</v>
      </c>
      <c r="BW270" s="5"/>
      <c r="BX270" s="5"/>
      <c r="BY270" s="5"/>
      <c r="BZ270" s="5"/>
      <c r="CA270" s="5"/>
      <c r="CB270" s="5">
        <f>CH111</f>
        <v>486639</v>
      </c>
      <c r="CC270" s="5"/>
      <c r="CD270" s="5"/>
      <c r="CE270" s="5"/>
      <c r="CF270" s="5"/>
      <c r="CG270" s="5"/>
      <c r="CH270" s="5">
        <f>CV111</f>
        <v>6420908</v>
      </c>
      <c r="CI270" s="5"/>
      <c r="CJ270" s="5"/>
      <c r="CK270" s="5"/>
      <c r="CL270" s="5"/>
      <c r="CM270" s="5"/>
      <c r="CN270" s="139"/>
      <c r="CO270" s="139"/>
      <c r="CP270" s="139"/>
      <c r="CQ270" s="139"/>
      <c r="CR270" s="139"/>
      <c r="CS270" s="139"/>
      <c r="CT270" s="139"/>
      <c r="CU270" s="139"/>
      <c r="CV270" s="139"/>
      <c r="CW270" s="139"/>
      <c r="CX270" s="139"/>
      <c r="CY270" s="139"/>
      <c r="CZ270" s="139"/>
      <c r="DA270" s="139"/>
      <c r="DB270" s="139"/>
    </row>
    <row r="271" spans="1:106" s="121" customFormat="1" ht="12.75" customHeight="1">
      <c r="A271" s="212"/>
      <c r="B271" s="212"/>
      <c r="C271" s="212"/>
      <c r="D271" s="212"/>
      <c r="E271" s="212"/>
      <c r="F271" s="213" t="s">
        <v>41</v>
      </c>
      <c r="G271" s="213"/>
      <c r="H271" s="213"/>
      <c r="I271" s="213"/>
      <c r="J271" s="213"/>
      <c r="K271" s="213"/>
      <c r="L271" s="213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  <c r="AA271" s="213"/>
      <c r="AB271" s="213"/>
      <c r="AC271" s="213"/>
      <c r="AD271" s="213"/>
      <c r="AE271" s="213"/>
      <c r="AF271" s="213"/>
      <c r="AG271" s="213"/>
      <c r="AH271" s="213"/>
      <c r="AI271" s="213"/>
      <c r="AJ271" s="213"/>
      <c r="AK271" s="213"/>
      <c r="AL271" s="84">
        <f>SUM(AL270)</f>
        <v>5719635</v>
      </c>
      <c r="AM271" s="84"/>
      <c r="AN271" s="84"/>
      <c r="AO271" s="84"/>
      <c r="AP271" s="84"/>
      <c r="AQ271" s="84"/>
      <c r="AR271" s="84">
        <f>SUM(AR270)</f>
        <v>268929</v>
      </c>
      <c r="AS271" s="84"/>
      <c r="AT271" s="84"/>
      <c r="AU271" s="84"/>
      <c r="AV271" s="84"/>
      <c r="AW271" s="84"/>
      <c r="AX271" s="84">
        <f>SUM(AX270)</f>
        <v>5988564</v>
      </c>
      <c r="AY271" s="84"/>
      <c r="AZ271" s="84"/>
      <c r="BA271" s="84"/>
      <c r="BB271" s="84"/>
      <c r="BC271" s="84"/>
      <c r="BD271" s="84">
        <f>SUM(BD270)</f>
        <v>5709408</v>
      </c>
      <c r="BE271" s="84"/>
      <c r="BF271" s="84"/>
      <c r="BG271" s="84"/>
      <c r="BH271" s="84"/>
      <c r="BI271" s="84"/>
      <c r="BJ271" s="84">
        <f>SUM(BJ270)</f>
        <v>341458</v>
      </c>
      <c r="BK271" s="84"/>
      <c r="BL271" s="84"/>
      <c r="BM271" s="84"/>
      <c r="BN271" s="84"/>
      <c r="BO271" s="84"/>
      <c r="BP271" s="84">
        <f>SUM(BP270)</f>
        <v>6050866</v>
      </c>
      <c r="BQ271" s="84"/>
      <c r="BR271" s="84"/>
      <c r="BS271" s="84"/>
      <c r="BT271" s="84"/>
      <c r="BU271" s="84"/>
      <c r="BV271" s="84">
        <f>SUM(BV270)</f>
        <v>5934269</v>
      </c>
      <c r="BW271" s="84"/>
      <c r="BX271" s="84"/>
      <c r="BY271" s="84"/>
      <c r="BZ271" s="84"/>
      <c r="CA271" s="84"/>
      <c r="CB271" s="84">
        <f>SUM(CB270)</f>
        <v>486639</v>
      </c>
      <c r="CC271" s="84"/>
      <c r="CD271" s="84"/>
      <c r="CE271" s="84"/>
      <c r="CF271" s="84"/>
      <c r="CG271" s="84"/>
      <c r="CH271" s="84">
        <f>SUM(CH270)</f>
        <v>6420908</v>
      </c>
      <c r="CI271" s="84"/>
      <c r="CJ271" s="84"/>
      <c r="CK271" s="84"/>
      <c r="CL271" s="84"/>
      <c r="CM271" s="84"/>
    </row>
    <row r="273" spans="1:106" ht="12.75" customHeight="1">
      <c r="A273" s="139"/>
      <c r="B273" s="139"/>
      <c r="C273" s="26" t="s">
        <v>201</v>
      </c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</row>
    <row r="274" spans="1:106" ht="12.75" customHeight="1">
      <c r="A274" s="139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  <c r="BI274" s="139"/>
      <c r="BJ274" s="139"/>
      <c r="BK274" s="139"/>
      <c r="BL274" s="139"/>
      <c r="BM274" s="139"/>
      <c r="BN274" s="139"/>
      <c r="BO274" s="139"/>
      <c r="BP274" s="33" t="s">
        <v>25</v>
      </c>
      <c r="BQ274" s="33"/>
      <c r="BR274" s="33"/>
      <c r="BS274" s="33"/>
      <c r="BT274" s="33"/>
      <c r="BU274" s="139"/>
      <c r="BV274" s="139"/>
      <c r="BW274" s="139"/>
      <c r="BX274" s="139"/>
      <c r="BY274" s="139"/>
      <c r="BZ274" s="139"/>
      <c r="CA274" s="139"/>
      <c r="CB274" s="139"/>
      <c r="CC274" s="139"/>
      <c r="CD274" s="139"/>
      <c r="CE274" s="139"/>
      <c r="CF274" s="139"/>
      <c r="CG274" s="139"/>
      <c r="CH274" s="139"/>
      <c r="CI274" s="139"/>
      <c r="CJ274" s="139"/>
      <c r="CK274" s="139"/>
      <c r="CL274" s="139"/>
      <c r="CM274" s="139"/>
      <c r="CN274" s="139"/>
      <c r="CO274" s="139"/>
      <c r="CP274" s="139"/>
      <c r="CQ274" s="139"/>
      <c r="CR274" s="139"/>
      <c r="CS274" s="139"/>
      <c r="CT274" s="139"/>
      <c r="CU274" s="139"/>
      <c r="CV274" s="139"/>
      <c r="CW274" s="139"/>
      <c r="CX274" s="139"/>
      <c r="CY274" s="139"/>
      <c r="CZ274" s="139"/>
      <c r="DA274" s="139"/>
      <c r="DB274" s="139"/>
    </row>
    <row r="275" spans="1:106" ht="12.75" customHeight="1">
      <c r="A275" s="187" t="s">
        <v>47</v>
      </c>
      <c r="B275" s="187"/>
      <c r="C275" s="187"/>
      <c r="D275" s="187"/>
      <c r="E275" s="187"/>
      <c r="F275" s="211" t="s">
        <v>114</v>
      </c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 t="s">
        <v>115</v>
      </c>
      <c r="X275" s="211"/>
      <c r="Y275" s="211"/>
      <c r="Z275" s="211"/>
      <c r="AA275" s="211"/>
      <c r="AB275" s="211"/>
      <c r="AC275" s="211"/>
      <c r="AD275" s="211"/>
      <c r="AE275" s="211"/>
      <c r="AF275" s="211"/>
      <c r="AG275" s="211"/>
      <c r="AH275" s="211"/>
      <c r="AI275" s="211"/>
      <c r="AJ275" s="211"/>
      <c r="AK275" s="211"/>
      <c r="AL275" s="94" t="s">
        <v>156</v>
      </c>
      <c r="AM275" s="94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  <c r="AX275" s="94"/>
      <c r="AY275" s="94"/>
      <c r="AZ275" s="94"/>
      <c r="BA275" s="94"/>
      <c r="BB275" s="94"/>
      <c r="BC275" s="94"/>
      <c r="BD275" s="95" t="s">
        <v>186</v>
      </c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139"/>
      <c r="BW275" s="139"/>
      <c r="BX275" s="139"/>
      <c r="BY275" s="139"/>
      <c r="BZ275" s="139"/>
      <c r="CA275" s="139"/>
      <c r="CB275" s="139"/>
      <c r="CC275" s="139"/>
      <c r="CD275" s="139"/>
      <c r="CE275" s="139"/>
      <c r="CF275" s="139"/>
      <c r="CG275" s="139"/>
      <c r="CH275" s="139"/>
      <c r="CI275" s="139"/>
      <c r="CJ275" s="139"/>
      <c r="CK275" s="139"/>
      <c r="CL275" s="139"/>
      <c r="CM275" s="139"/>
      <c r="CN275" s="139"/>
      <c r="CO275" s="139"/>
      <c r="CP275" s="139"/>
      <c r="CQ275" s="139"/>
      <c r="CR275" s="139"/>
      <c r="CS275" s="139"/>
      <c r="CT275" s="139"/>
      <c r="CU275" s="139"/>
      <c r="CV275" s="139"/>
      <c r="CW275" s="139"/>
      <c r="CX275" s="139"/>
      <c r="CY275" s="139"/>
      <c r="CZ275" s="139"/>
      <c r="DA275" s="139"/>
      <c r="DB275" s="139"/>
    </row>
    <row r="276" spans="1:106" ht="21.75" customHeight="1">
      <c r="A276" s="196"/>
      <c r="B276" s="197"/>
      <c r="C276" s="197"/>
      <c r="D276" s="197"/>
      <c r="E276" s="198"/>
      <c r="F276" s="199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8"/>
      <c r="W276" s="199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8"/>
      <c r="AL276" s="123" t="s">
        <v>53</v>
      </c>
      <c r="AM276" s="123"/>
      <c r="AN276" s="123"/>
      <c r="AO276" s="123"/>
      <c r="AP276" s="123"/>
      <c r="AQ276" s="123"/>
      <c r="AR276" s="123" t="s">
        <v>29</v>
      </c>
      <c r="AS276" s="123"/>
      <c r="AT276" s="123"/>
      <c r="AU276" s="123"/>
      <c r="AV276" s="123"/>
      <c r="AW276" s="123"/>
      <c r="AX276" s="123" t="s">
        <v>116</v>
      </c>
      <c r="AY276" s="123"/>
      <c r="AZ276" s="123"/>
      <c r="BA276" s="123"/>
      <c r="BB276" s="123"/>
      <c r="BC276" s="123"/>
      <c r="BD276" s="123" t="s">
        <v>53</v>
      </c>
      <c r="BE276" s="123"/>
      <c r="BF276" s="123"/>
      <c r="BG276" s="123"/>
      <c r="BH276" s="123"/>
      <c r="BI276" s="123"/>
      <c r="BJ276" s="123" t="s">
        <v>29</v>
      </c>
      <c r="BK276" s="123"/>
      <c r="BL276" s="123"/>
      <c r="BM276" s="123"/>
      <c r="BN276" s="123"/>
      <c r="BO276" s="123"/>
      <c r="BP276" s="125" t="s">
        <v>32</v>
      </c>
      <c r="BQ276" s="125"/>
      <c r="BR276" s="125"/>
      <c r="BS276" s="125"/>
      <c r="BT276" s="125"/>
      <c r="BU276" s="125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139"/>
      <c r="CG276" s="139"/>
      <c r="CH276" s="139"/>
      <c r="CI276" s="139"/>
      <c r="CJ276" s="139"/>
      <c r="CK276" s="139"/>
      <c r="CL276" s="139"/>
      <c r="CM276" s="139"/>
      <c r="CN276" s="139"/>
      <c r="CO276" s="139"/>
      <c r="CP276" s="139"/>
      <c r="CQ276" s="139"/>
      <c r="CR276" s="139"/>
      <c r="CS276" s="139"/>
      <c r="CT276" s="139"/>
      <c r="CU276" s="139"/>
      <c r="CV276" s="139"/>
      <c r="CW276" s="139"/>
      <c r="CX276" s="139"/>
      <c r="CY276" s="139"/>
      <c r="CZ276" s="139"/>
      <c r="DA276" s="139"/>
      <c r="DB276" s="139"/>
    </row>
    <row r="277" spans="1:106" s="77" customFormat="1" ht="12.75" customHeight="1" thickBot="1">
      <c r="A277" s="126">
        <v>1</v>
      </c>
      <c r="B277" s="126"/>
      <c r="C277" s="126"/>
      <c r="D277" s="126"/>
      <c r="E277" s="126"/>
      <c r="F277" s="127">
        <v>2</v>
      </c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>
        <v>3</v>
      </c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>
        <v>4</v>
      </c>
      <c r="AM277" s="127"/>
      <c r="AN277" s="127"/>
      <c r="AO277" s="127"/>
      <c r="AP277" s="127"/>
      <c r="AQ277" s="127"/>
      <c r="AR277" s="127">
        <v>5</v>
      </c>
      <c r="AS277" s="127"/>
      <c r="AT277" s="127"/>
      <c r="AU277" s="127"/>
      <c r="AV277" s="127"/>
      <c r="AW277" s="127"/>
      <c r="AX277" s="127">
        <v>6</v>
      </c>
      <c r="AY277" s="127"/>
      <c r="AZ277" s="127"/>
      <c r="BA277" s="127"/>
      <c r="BB277" s="127"/>
      <c r="BC277" s="127"/>
      <c r="BD277" s="127">
        <v>7</v>
      </c>
      <c r="BE277" s="127"/>
      <c r="BF277" s="127"/>
      <c r="BG277" s="127"/>
      <c r="BH277" s="127"/>
      <c r="BI277" s="127"/>
      <c r="BJ277" s="127">
        <v>8</v>
      </c>
      <c r="BK277" s="127"/>
      <c r="BL277" s="127"/>
      <c r="BM277" s="127"/>
      <c r="BN277" s="127"/>
      <c r="BO277" s="127"/>
      <c r="BP277" s="128">
        <v>9</v>
      </c>
      <c r="BQ277" s="128"/>
      <c r="BR277" s="128"/>
      <c r="BS277" s="128"/>
      <c r="BT277" s="128"/>
      <c r="BU277" s="128"/>
    </row>
    <row r="278" spans="1:106" s="77" customFormat="1" ht="21.75" customHeight="1">
      <c r="A278" s="64">
        <v>1</v>
      </c>
      <c r="B278" s="64"/>
      <c r="C278" s="64"/>
      <c r="D278" s="64"/>
      <c r="E278" s="64"/>
      <c r="F278" s="214" t="s">
        <v>172</v>
      </c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6"/>
      <c r="W278" s="131" t="s">
        <v>176</v>
      </c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5">
        <f>AB122</f>
        <v>5977899.2880000006</v>
      </c>
      <c r="AM278" s="5"/>
      <c r="AN278" s="5"/>
      <c r="AO278" s="5"/>
      <c r="AP278" s="5"/>
      <c r="AQ278" s="5"/>
      <c r="AR278" s="5">
        <f>AH122</f>
        <v>496435.17599999998</v>
      </c>
      <c r="AS278" s="5"/>
      <c r="AT278" s="5"/>
      <c r="AU278" s="5"/>
      <c r="AV278" s="5"/>
      <c r="AW278" s="5"/>
      <c r="AX278" s="5">
        <f>AL278+AR278</f>
        <v>6474334.4640000006</v>
      </c>
      <c r="AY278" s="5"/>
      <c r="AZ278" s="5"/>
      <c r="BA278" s="5"/>
      <c r="BB278" s="5"/>
      <c r="BC278" s="5"/>
      <c r="BD278" s="5">
        <f>BB122</f>
        <v>6005225.272992</v>
      </c>
      <c r="BE278" s="5"/>
      <c r="BF278" s="5"/>
      <c r="BG278" s="5"/>
      <c r="BH278" s="5"/>
      <c r="BI278" s="5"/>
      <c r="BJ278" s="5">
        <f>BH122</f>
        <v>502570.59638400003</v>
      </c>
      <c r="BK278" s="5"/>
      <c r="BL278" s="5"/>
      <c r="BM278" s="5"/>
      <c r="BN278" s="5"/>
      <c r="BO278" s="5"/>
      <c r="BP278" s="5">
        <f>BD278+BJ278</f>
        <v>6507795.869376</v>
      </c>
      <c r="BQ278" s="5"/>
      <c r="BR278" s="5"/>
      <c r="BS278" s="5"/>
      <c r="BT278" s="5"/>
      <c r="BU278" s="5"/>
    </row>
    <row r="279" spans="1:106" s="91" customFormat="1" ht="12.75" customHeight="1">
      <c r="A279" s="118"/>
      <c r="B279" s="118"/>
      <c r="C279" s="118"/>
      <c r="D279" s="118"/>
      <c r="E279" s="118"/>
      <c r="F279" s="85" t="s">
        <v>41</v>
      </c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4">
        <f>SUM(AL278)</f>
        <v>5977899.2880000006</v>
      </c>
      <c r="AM279" s="84"/>
      <c r="AN279" s="84"/>
      <c r="AO279" s="84"/>
      <c r="AP279" s="84"/>
      <c r="AQ279" s="84"/>
      <c r="AR279" s="84">
        <f>SUM(AR278)</f>
        <v>496435.17599999998</v>
      </c>
      <c r="AS279" s="84"/>
      <c r="AT279" s="84"/>
      <c r="AU279" s="84"/>
      <c r="AV279" s="84"/>
      <c r="AW279" s="84"/>
      <c r="AX279" s="84">
        <f>SUM(AX278)</f>
        <v>6474334.4640000006</v>
      </c>
      <c r="AY279" s="84"/>
      <c r="AZ279" s="84"/>
      <c r="BA279" s="84"/>
      <c r="BB279" s="84"/>
      <c r="BC279" s="84"/>
      <c r="BD279" s="84">
        <f>SUM(BD278)</f>
        <v>6005225.272992</v>
      </c>
      <c r="BE279" s="84"/>
      <c r="BF279" s="84"/>
      <c r="BG279" s="84"/>
      <c r="BH279" s="84"/>
      <c r="BI279" s="84"/>
      <c r="BJ279" s="84">
        <f>SUM(BJ278)</f>
        <v>502570.59638400003</v>
      </c>
      <c r="BK279" s="84"/>
      <c r="BL279" s="84"/>
      <c r="BM279" s="84"/>
      <c r="BN279" s="84"/>
      <c r="BO279" s="84"/>
      <c r="BP279" s="84">
        <f>SUM(BP278)</f>
        <v>6507795.869376</v>
      </c>
      <c r="BQ279" s="84"/>
      <c r="BR279" s="84"/>
      <c r="BS279" s="84"/>
      <c r="BT279" s="84"/>
      <c r="BU279" s="84"/>
    </row>
    <row r="281" spans="1:106" ht="12.75" customHeight="1">
      <c r="A281" s="26" t="s">
        <v>202</v>
      </c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139"/>
      <c r="DB281" s="139"/>
    </row>
    <row r="282" spans="1:106" ht="12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  <c r="CL282" s="27"/>
      <c r="CM282" s="27"/>
      <c r="CN282" s="27"/>
      <c r="CO282" s="27"/>
      <c r="CP282" s="27"/>
      <c r="CQ282" s="27"/>
      <c r="CR282" s="27"/>
      <c r="CS282" s="27"/>
      <c r="CT282" s="27"/>
      <c r="CU282" s="27"/>
      <c r="CV282" s="27"/>
      <c r="CW282" s="27"/>
      <c r="CX282" s="27"/>
      <c r="CY282" s="27"/>
      <c r="CZ282" s="27"/>
      <c r="DA282" s="139"/>
      <c r="DB282" s="139"/>
    </row>
    <row r="283" spans="1:106" ht="12.75" customHeight="1" thickBot="1">
      <c r="A283" s="139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  <c r="BI283" s="139"/>
      <c r="BJ283" s="139"/>
      <c r="BK283" s="139"/>
      <c r="BL283" s="139"/>
      <c r="BM283" s="139"/>
      <c r="BN283" s="139"/>
      <c r="BO283" s="139"/>
      <c r="BP283" s="139"/>
      <c r="BQ283" s="139"/>
      <c r="BR283" s="139"/>
      <c r="BS283" s="139"/>
      <c r="BT283" s="139"/>
      <c r="BU283" s="139"/>
      <c r="BV283" s="139"/>
      <c r="BW283" s="139"/>
      <c r="BX283" s="139"/>
      <c r="BY283" s="139"/>
      <c r="BZ283" s="139"/>
      <c r="CA283" s="139"/>
      <c r="CB283" s="139"/>
      <c r="CC283" s="139"/>
      <c r="CD283" s="139"/>
      <c r="CE283" s="139"/>
      <c r="CF283" s="33" t="s">
        <v>25</v>
      </c>
      <c r="CG283" s="33"/>
      <c r="CH283" s="33"/>
      <c r="CI283" s="33"/>
      <c r="CJ283" s="33"/>
      <c r="CK283" s="139"/>
      <c r="CL283" s="139"/>
      <c r="CM283" s="139"/>
      <c r="CN283" s="139"/>
      <c r="CO283" s="139"/>
      <c r="CP283" s="139"/>
      <c r="CQ283" s="139"/>
      <c r="CR283" s="139"/>
      <c r="CS283" s="139"/>
      <c r="CT283" s="139"/>
      <c r="CU283" s="139"/>
      <c r="CV283" s="139"/>
      <c r="CW283" s="139"/>
      <c r="CX283" s="139"/>
      <c r="CY283" s="139"/>
      <c r="CZ283" s="139"/>
      <c r="DA283" s="139"/>
      <c r="DB283" s="139"/>
    </row>
    <row r="284" spans="1:106" s="77" customFormat="1" ht="18" customHeight="1">
      <c r="A284" s="217" t="s">
        <v>119</v>
      </c>
      <c r="B284" s="217"/>
      <c r="C284" s="217"/>
      <c r="D284" s="217"/>
      <c r="E284" s="217"/>
      <c r="F284" s="217"/>
      <c r="G284" s="217"/>
      <c r="H284" s="217"/>
      <c r="I284" s="217"/>
      <c r="J284" s="217"/>
      <c r="K284" s="217"/>
      <c r="L284" s="217"/>
      <c r="M284" s="217"/>
      <c r="N284" s="217"/>
      <c r="O284" s="217"/>
      <c r="P284" s="217"/>
      <c r="Q284" s="217"/>
      <c r="R284" s="217"/>
      <c r="S284" s="217"/>
      <c r="T284" s="217"/>
      <c r="U284" s="218" t="s">
        <v>120</v>
      </c>
      <c r="V284" s="218"/>
      <c r="W284" s="218"/>
      <c r="X284" s="218"/>
      <c r="Y284" s="218" t="s">
        <v>121</v>
      </c>
      <c r="Z284" s="218"/>
      <c r="AA284" s="218"/>
      <c r="AB284" s="218"/>
      <c r="AC284" s="218"/>
      <c r="AD284" s="218"/>
      <c r="AE284" s="219" t="s">
        <v>183</v>
      </c>
      <c r="AF284" s="219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/>
      <c r="AQ284" s="219" t="s">
        <v>184</v>
      </c>
      <c r="AR284" s="219"/>
      <c r="AS284" s="219"/>
      <c r="AT284" s="219"/>
      <c r="AU284" s="219"/>
      <c r="AV284" s="219"/>
      <c r="AW284" s="219"/>
      <c r="AX284" s="219"/>
      <c r="AY284" s="219"/>
      <c r="AZ284" s="219"/>
      <c r="BA284" s="219"/>
      <c r="BB284" s="219"/>
      <c r="BC284" s="219" t="s">
        <v>185</v>
      </c>
      <c r="BD284" s="219"/>
      <c r="BE284" s="219"/>
      <c r="BF284" s="219"/>
      <c r="BG284" s="219"/>
      <c r="BH284" s="219"/>
      <c r="BI284" s="219"/>
      <c r="BJ284" s="219"/>
      <c r="BK284" s="219"/>
      <c r="BL284" s="219"/>
      <c r="BM284" s="219"/>
      <c r="BN284" s="219"/>
      <c r="BO284" s="219" t="s">
        <v>203</v>
      </c>
      <c r="BP284" s="219"/>
      <c r="BQ284" s="219"/>
      <c r="BR284" s="219"/>
      <c r="BS284" s="219"/>
      <c r="BT284" s="219"/>
      <c r="BU284" s="219"/>
      <c r="BV284" s="219"/>
      <c r="BW284" s="219"/>
      <c r="BX284" s="219"/>
      <c r="BY284" s="219"/>
      <c r="BZ284" s="219"/>
      <c r="CA284" s="220" t="s">
        <v>204</v>
      </c>
      <c r="CB284" s="220"/>
      <c r="CC284" s="220"/>
      <c r="CD284" s="220"/>
      <c r="CE284" s="220"/>
      <c r="CF284" s="220"/>
      <c r="CG284" s="220"/>
      <c r="CH284" s="220"/>
      <c r="CI284" s="220"/>
      <c r="CJ284" s="220"/>
      <c r="CK284" s="220"/>
      <c r="CL284" s="220"/>
    </row>
    <row r="285" spans="1:106" s="77" customFormat="1" ht="70.2" customHeight="1">
      <c r="A285" s="221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3"/>
      <c r="U285" s="224"/>
      <c r="V285" s="222"/>
      <c r="W285" s="222"/>
      <c r="X285" s="223"/>
      <c r="Y285" s="224"/>
      <c r="Z285" s="222"/>
      <c r="AA285" s="222"/>
      <c r="AB285" s="222"/>
      <c r="AC285" s="222"/>
      <c r="AD285" s="223"/>
      <c r="AE285" s="225" t="s">
        <v>122</v>
      </c>
      <c r="AF285" s="225"/>
      <c r="AG285" s="225"/>
      <c r="AH285" s="225"/>
      <c r="AI285" s="225"/>
      <c r="AJ285" s="225"/>
      <c r="AK285" s="225" t="s">
        <v>123</v>
      </c>
      <c r="AL285" s="225"/>
      <c r="AM285" s="225"/>
      <c r="AN285" s="225"/>
      <c r="AO285" s="225"/>
      <c r="AP285" s="225"/>
      <c r="AQ285" s="225" t="s">
        <v>122</v>
      </c>
      <c r="AR285" s="225"/>
      <c r="AS285" s="225"/>
      <c r="AT285" s="225"/>
      <c r="AU285" s="225"/>
      <c r="AV285" s="225"/>
      <c r="AW285" s="225" t="s">
        <v>123</v>
      </c>
      <c r="AX285" s="225"/>
      <c r="AY285" s="225"/>
      <c r="AZ285" s="225"/>
      <c r="BA285" s="225"/>
      <c r="BB285" s="225"/>
      <c r="BC285" s="225" t="s">
        <v>122</v>
      </c>
      <c r="BD285" s="225"/>
      <c r="BE285" s="225"/>
      <c r="BF285" s="225"/>
      <c r="BG285" s="225"/>
      <c r="BH285" s="225"/>
      <c r="BI285" s="225" t="s">
        <v>123</v>
      </c>
      <c r="BJ285" s="225"/>
      <c r="BK285" s="225"/>
      <c r="BL285" s="225"/>
      <c r="BM285" s="225"/>
      <c r="BN285" s="225"/>
      <c r="BO285" s="225" t="s">
        <v>122</v>
      </c>
      <c r="BP285" s="225"/>
      <c r="BQ285" s="225"/>
      <c r="BR285" s="225"/>
      <c r="BS285" s="225"/>
      <c r="BT285" s="225"/>
      <c r="BU285" s="225" t="s">
        <v>123</v>
      </c>
      <c r="BV285" s="225"/>
      <c r="BW285" s="225"/>
      <c r="BX285" s="225"/>
      <c r="BY285" s="225"/>
      <c r="BZ285" s="225"/>
      <c r="CA285" s="225" t="s">
        <v>122</v>
      </c>
      <c r="CB285" s="225"/>
      <c r="CC285" s="225"/>
      <c r="CD285" s="225"/>
      <c r="CE285" s="225"/>
      <c r="CF285" s="225"/>
      <c r="CG285" s="226" t="s">
        <v>123</v>
      </c>
      <c r="CH285" s="226"/>
      <c r="CI285" s="226"/>
      <c r="CJ285" s="226"/>
      <c r="CK285" s="226"/>
      <c r="CL285" s="226"/>
    </row>
    <row r="286" spans="1:106" s="117" customFormat="1" ht="12.75" customHeight="1">
      <c r="A286" s="56">
        <v>1</v>
      </c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7">
        <v>2</v>
      </c>
      <c r="V286" s="57"/>
      <c r="W286" s="57"/>
      <c r="X286" s="57"/>
      <c r="Y286" s="57">
        <v>3</v>
      </c>
      <c r="Z286" s="57"/>
      <c r="AA286" s="57"/>
      <c r="AB286" s="57"/>
      <c r="AC286" s="57"/>
      <c r="AD286" s="57"/>
      <c r="AE286" s="57">
        <v>4</v>
      </c>
      <c r="AF286" s="57"/>
      <c r="AG286" s="57"/>
      <c r="AH286" s="57"/>
      <c r="AI286" s="57"/>
      <c r="AJ286" s="57"/>
      <c r="AK286" s="57">
        <v>5</v>
      </c>
      <c r="AL286" s="57"/>
      <c r="AM286" s="57"/>
      <c r="AN286" s="57"/>
      <c r="AO286" s="57"/>
      <c r="AP286" s="57"/>
      <c r="AQ286" s="57">
        <v>6</v>
      </c>
      <c r="AR286" s="57"/>
      <c r="AS286" s="57"/>
      <c r="AT286" s="57"/>
      <c r="AU286" s="57"/>
      <c r="AV286" s="57"/>
      <c r="AW286" s="57">
        <v>7</v>
      </c>
      <c r="AX286" s="57"/>
      <c r="AY286" s="57"/>
      <c r="AZ286" s="57"/>
      <c r="BA286" s="57"/>
      <c r="BB286" s="57"/>
      <c r="BC286" s="57">
        <v>8</v>
      </c>
      <c r="BD286" s="57"/>
      <c r="BE286" s="57"/>
      <c r="BF286" s="57"/>
      <c r="BG286" s="57"/>
      <c r="BH286" s="57"/>
      <c r="BI286" s="57">
        <v>9</v>
      </c>
      <c r="BJ286" s="57"/>
      <c r="BK286" s="57"/>
      <c r="BL286" s="57"/>
      <c r="BM286" s="57"/>
      <c r="BN286" s="57"/>
      <c r="BO286" s="57">
        <v>10</v>
      </c>
      <c r="BP286" s="57"/>
      <c r="BQ286" s="57"/>
      <c r="BR286" s="57"/>
      <c r="BS286" s="57"/>
      <c r="BT286" s="57"/>
      <c r="BU286" s="57">
        <v>11</v>
      </c>
      <c r="BV286" s="57"/>
      <c r="BW286" s="57"/>
      <c r="BX286" s="57"/>
      <c r="BY286" s="57"/>
      <c r="BZ286" s="57"/>
      <c r="CA286" s="57">
        <v>12</v>
      </c>
      <c r="CB286" s="57"/>
      <c r="CC286" s="57"/>
      <c r="CD286" s="57"/>
      <c r="CE286" s="57"/>
      <c r="CF286" s="57"/>
      <c r="CG286" s="58">
        <v>13</v>
      </c>
      <c r="CH286" s="58"/>
      <c r="CI286" s="58"/>
      <c r="CJ286" s="58"/>
      <c r="CK286" s="58"/>
      <c r="CL286" s="58"/>
    </row>
    <row r="288" spans="1:106" ht="12.75" customHeight="1">
      <c r="A288" s="193" t="s">
        <v>205</v>
      </c>
      <c r="B288" s="193"/>
      <c r="C288" s="193"/>
      <c r="D288" s="193"/>
      <c r="E288" s="193"/>
      <c r="F288" s="193"/>
      <c r="G288" s="193"/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  <c r="T288" s="193"/>
      <c r="U288" s="193"/>
      <c r="V288" s="193"/>
      <c r="W288" s="193"/>
      <c r="X288" s="193"/>
      <c r="Y288" s="193"/>
      <c r="Z288" s="193"/>
      <c r="AA288" s="193"/>
      <c r="AB288" s="193"/>
      <c r="AC288" s="193"/>
      <c r="AD288" s="193"/>
      <c r="AE288" s="193"/>
      <c r="AF288" s="193"/>
      <c r="AG288" s="193"/>
      <c r="AH288" s="193"/>
      <c r="AI288" s="193"/>
      <c r="AJ288" s="193"/>
      <c r="AK288" s="193"/>
      <c r="AL288" s="193"/>
      <c r="AM288" s="193"/>
      <c r="AN288" s="193"/>
      <c r="AO288" s="193"/>
      <c r="AP288" s="193"/>
      <c r="AQ288" s="193"/>
      <c r="AR288" s="193"/>
      <c r="AS288" s="193"/>
      <c r="AT288" s="193"/>
      <c r="AU288" s="193"/>
      <c r="AV288" s="193"/>
      <c r="AW288" s="193"/>
      <c r="AX288" s="193"/>
      <c r="AY288" s="193"/>
      <c r="AZ288" s="193"/>
      <c r="BA288" s="193"/>
      <c r="BB288" s="193"/>
      <c r="BC288" s="193"/>
      <c r="BD288" s="193"/>
      <c r="BE288" s="193"/>
      <c r="BF288" s="193"/>
      <c r="BG288" s="193"/>
      <c r="BH288" s="193"/>
      <c r="BI288" s="193"/>
      <c r="BJ288" s="193"/>
      <c r="BK288" s="193"/>
      <c r="BL288" s="193"/>
      <c r="BM288" s="193"/>
      <c r="BN288" s="193"/>
      <c r="BO288" s="193"/>
      <c r="BP288" s="193"/>
      <c r="BQ288" s="193"/>
      <c r="BR288" s="193"/>
      <c r="BS288" s="193"/>
      <c r="BT288" s="193"/>
      <c r="BU288" s="193"/>
      <c r="BV288" s="193"/>
      <c r="BW288" s="193"/>
      <c r="BX288" s="193"/>
      <c r="BY288" s="193"/>
      <c r="BZ288" s="193"/>
      <c r="CA288" s="193"/>
      <c r="CB288" s="193"/>
      <c r="CC288" s="193"/>
      <c r="CD288" s="193"/>
      <c r="CE288" s="193"/>
      <c r="CF288" s="193"/>
      <c r="CG288" s="193"/>
      <c r="CH288" s="193"/>
      <c r="CI288" s="193"/>
      <c r="CJ288" s="193"/>
      <c r="CK288" s="193"/>
      <c r="CL288" s="193"/>
      <c r="CM288" s="193"/>
      <c r="CN288" s="193"/>
      <c r="CO288" s="193"/>
      <c r="CP288" s="193"/>
      <c r="CQ288" s="193"/>
      <c r="CR288" s="193"/>
      <c r="CS288" s="193"/>
      <c r="CT288" s="193"/>
      <c r="CU288" s="193"/>
      <c r="CV288" s="193"/>
      <c r="CW288" s="193"/>
      <c r="CX288" s="193"/>
      <c r="CY288" s="193"/>
      <c r="CZ288" s="193"/>
      <c r="DA288" s="193"/>
      <c r="DB288" s="193"/>
    </row>
    <row r="289" spans="1:106" s="77" customFormat="1" ht="6" customHeight="1"/>
    <row r="290" spans="1:106" ht="12.75" customHeight="1">
      <c r="A290" s="139"/>
      <c r="B290" s="139"/>
      <c r="C290" s="16" t="s">
        <v>124</v>
      </c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</row>
    <row r="291" spans="1:106" s="77" customFormat="1" ht="16.2" customHeight="1"/>
    <row r="292" spans="1:106" hidden="1"/>
    <row r="293" spans="1:106" ht="12.75" customHeight="1">
      <c r="A293" s="26" t="s">
        <v>206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139"/>
      <c r="DB293" s="139"/>
    </row>
    <row r="294" spans="1:106" ht="12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27"/>
      <c r="CX294" s="27"/>
      <c r="CY294" s="27"/>
      <c r="CZ294" s="27"/>
      <c r="DA294" s="139"/>
      <c r="DB294" s="139"/>
    </row>
    <row r="295" spans="1:106" ht="12.75" customHeight="1">
      <c r="A295" s="139"/>
      <c r="B295" s="26" t="s">
        <v>207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139"/>
    </row>
    <row r="296" spans="1:106" ht="12.75" customHeight="1">
      <c r="A296" s="139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39"/>
      <c r="BG296" s="139"/>
      <c r="BH296" s="139"/>
      <c r="BI296" s="139"/>
      <c r="BJ296" s="139"/>
      <c r="BK296" s="139"/>
      <c r="BL296" s="139"/>
      <c r="BM296" s="139"/>
      <c r="BN296" s="139"/>
      <c r="BO296" s="139"/>
      <c r="BP296" s="139"/>
      <c r="BQ296" s="139"/>
      <c r="BR296" s="139"/>
      <c r="BS296" s="139"/>
      <c r="BT296" s="139"/>
      <c r="BU296" s="139"/>
      <c r="BV296" s="139"/>
      <c r="BW296" s="33" t="s">
        <v>25</v>
      </c>
      <c r="BX296" s="33"/>
      <c r="BY296" s="33"/>
      <c r="BZ296" s="33"/>
      <c r="CA296" s="33"/>
      <c r="CB296" s="139"/>
      <c r="CC296" s="139"/>
      <c r="CD296" s="139"/>
      <c r="CE296" s="139"/>
      <c r="CF296" s="139"/>
      <c r="CG296" s="139"/>
      <c r="CH296" s="139"/>
      <c r="CI296" s="139"/>
      <c r="CJ296" s="139"/>
      <c r="CK296" s="139"/>
      <c r="CL296" s="139"/>
      <c r="CM296" s="139"/>
      <c r="CN296" s="139"/>
      <c r="CO296" s="139"/>
      <c r="CP296" s="139"/>
      <c r="CQ296" s="139"/>
      <c r="CR296" s="139"/>
      <c r="CS296" s="139"/>
      <c r="CT296" s="139"/>
      <c r="CU296" s="139"/>
      <c r="CV296" s="139"/>
      <c r="CW296" s="139"/>
      <c r="CX296" s="139"/>
      <c r="CY296" s="139"/>
      <c r="CZ296" s="139"/>
      <c r="DA296" s="139"/>
      <c r="DB296" s="139"/>
    </row>
    <row r="297" spans="1:106" s="77" customFormat="1" ht="45" customHeight="1">
      <c r="A297" s="101" t="s">
        <v>125</v>
      </c>
      <c r="B297" s="101"/>
      <c r="C297" s="101"/>
      <c r="D297" s="101"/>
      <c r="E297" s="101"/>
      <c r="F297" s="101" t="s">
        <v>27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 t="s">
        <v>126</v>
      </c>
      <c r="Z297" s="101"/>
      <c r="AA297" s="101"/>
      <c r="AB297" s="101"/>
      <c r="AC297" s="101"/>
      <c r="AD297" s="101"/>
      <c r="AE297" s="101"/>
      <c r="AF297" s="101" t="s">
        <v>127</v>
      </c>
      <c r="AG297" s="101"/>
      <c r="AH297" s="101"/>
      <c r="AI297" s="101"/>
      <c r="AJ297" s="101"/>
      <c r="AK297" s="101"/>
      <c r="AL297" s="101" t="s">
        <v>128</v>
      </c>
      <c r="AM297" s="101"/>
      <c r="AN297" s="101"/>
      <c r="AO297" s="101"/>
      <c r="AP297" s="101"/>
      <c r="AQ297" s="101"/>
      <c r="AR297" s="101"/>
      <c r="AS297" s="101" t="s">
        <v>129</v>
      </c>
      <c r="AT297" s="101"/>
      <c r="AU297" s="101"/>
      <c r="AV297" s="101"/>
      <c r="AW297" s="101"/>
      <c r="AX297" s="101"/>
      <c r="AY297" s="101"/>
      <c r="AZ297" s="101" t="s">
        <v>130</v>
      </c>
      <c r="BA297" s="101"/>
      <c r="BB297" s="101"/>
      <c r="BC297" s="101"/>
      <c r="BD297" s="101"/>
      <c r="BE297" s="101"/>
      <c r="BF297" s="101"/>
      <c r="BG297" s="101"/>
      <c r="BH297" s="118" t="s">
        <v>131</v>
      </c>
      <c r="BI297" s="118"/>
      <c r="BJ297" s="118"/>
      <c r="BK297" s="118"/>
      <c r="BL297" s="118"/>
      <c r="BM297" s="118"/>
      <c r="BN297" s="118"/>
      <c r="BO297" s="118"/>
      <c r="BP297" s="118"/>
      <c r="BQ297" s="118"/>
      <c r="BR297" s="118"/>
      <c r="BS297" s="118"/>
      <c r="BT297" s="118"/>
      <c r="BU297" s="118"/>
      <c r="BV297" s="101" t="s">
        <v>132</v>
      </c>
      <c r="BW297" s="101"/>
      <c r="BX297" s="101"/>
      <c r="BY297" s="101"/>
      <c r="BZ297" s="101"/>
      <c r="CA297" s="101"/>
      <c r="CB297" s="101"/>
      <c r="CC297" s="101"/>
    </row>
    <row r="298" spans="1:106" s="77" customFormat="1" ht="30.6" customHeight="1">
      <c r="A298" s="227"/>
      <c r="B298" s="228"/>
      <c r="C298" s="228"/>
      <c r="D298" s="228"/>
      <c r="E298" s="229"/>
      <c r="F298" s="227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9"/>
      <c r="Y298" s="227"/>
      <c r="Z298" s="228"/>
      <c r="AA298" s="228"/>
      <c r="AB298" s="228"/>
      <c r="AC298" s="228"/>
      <c r="AD298" s="228"/>
      <c r="AE298" s="229"/>
      <c r="AF298" s="227"/>
      <c r="AG298" s="228"/>
      <c r="AH298" s="228"/>
      <c r="AI298" s="228"/>
      <c r="AJ298" s="228"/>
      <c r="AK298" s="229"/>
      <c r="AL298" s="227"/>
      <c r="AM298" s="228"/>
      <c r="AN298" s="228"/>
      <c r="AO298" s="228"/>
      <c r="AP298" s="228"/>
      <c r="AQ298" s="228"/>
      <c r="AR298" s="229"/>
      <c r="AS298" s="227"/>
      <c r="AT298" s="228"/>
      <c r="AU298" s="228"/>
      <c r="AV298" s="228"/>
      <c r="AW298" s="228"/>
      <c r="AX298" s="228"/>
      <c r="AY298" s="229"/>
      <c r="AZ298" s="227"/>
      <c r="BA298" s="228"/>
      <c r="BB298" s="228"/>
      <c r="BC298" s="228"/>
      <c r="BD298" s="228"/>
      <c r="BE298" s="228"/>
      <c r="BF298" s="228"/>
      <c r="BG298" s="229"/>
      <c r="BH298" s="118" t="s">
        <v>133</v>
      </c>
      <c r="BI298" s="118"/>
      <c r="BJ298" s="118"/>
      <c r="BK298" s="118"/>
      <c r="BL298" s="118"/>
      <c r="BM298" s="118"/>
      <c r="BN298" s="118"/>
      <c r="BO298" s="118" t="s">
        <v>134</v>
      </c>
      <c r="BP298" s="118"/>
      <c r="BQ298" s="118"/>
      <c r="BR298" s="118"/>
      <c r="BS298" s="118"/>
      <c r="BT298" s="118"/>
      <c r="BU298" s="118"/>
      <c r="BV298" s="227"/>
      <c r="BW298" s="228"/>
      <c r="BX298" s="228"/>
      <c r="BY298" s="228"/>
      <c r="BZ298" s="228"/>
      <c r="CA298" s="228"/>
      <c r="CB298" s="228"/>
      <c r="CC298" s="229"/>
    </row>
    <row r="299" spans="1:106" s="77" customFormat="1" ht="12.75" customHeight="1">
      <c r="A299" s="64">
        <v>1</v>
      </c>
      <c r="B299" s="64"/>
      <c r="C299" s="64"/>
      <c r="D299" s="64"/>
      <c r="E299" s="64"/>
      <c r="F299" s="64">
        <v>2</v>
      </c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>
        <v>3</v>
      </c>
      <c r="Z299" s="64"/>
      <c r="AA299" s="64"/>
      <c r="AB299" s="64"/>
      <c r="AC299" s="64"/>
      <c r="AD299" s="64"/>
      <c r="AE299" s="64"/>
      <c r="AF299" s="64">
        <v>4</v>
      </c>
      <c r="AG299" s="64"/>
      <c r="AH299" s="64"/>
      <c r="AI299" s="64"/>
      <c r="AJ299" s="64"/>
      <c r="AK299" s="64"/>
      <c r="AL299" s="64">
        <v>5</v>
      </c>
      <c r="AM299" s="64"/>
      <c r="AN299" s="64"/>
      <c r="AO299" s="64"/>
      <c r="AP299" s="64"/>
      <c r="AQ299" s="64"/>
      <c r="AR299" s="64"/>
      <c r="AS299" s="64">
        <v>6</v>
      </c>
      <c r="AT299" s="64"/>
      <c r="AU299" s="64"/>
      <c r="AV299" s="64"/>
      <c r="AW299" s="64"/>
      <c r="AX299" s="64"/>
      <c r="AY299" s="64"/>
      <c r="AZ299" s="64">
        <v>7</v>
      </c>
      <c r="BA299" s="64"/>
      <c r="BB299" s="64"/>
      <c r="BC299" s="64"/>
      <c r="BD299" s="64"/>
      <c r="BE299" s="64"/>
      <c r="BF299" s="64"/>
      <c r="BG299" s="64"/>
      <c r="BH299" s="64">
        <v>8</v>
      </c>
      <c r="BI299" s="64"/>
      <c r="BJ299" s="64"/>
      <c r="BK299" s="64"/>
      <c r="BL299" s="64"/>
      <c r="BM299" s="64"/>
      <c r="BN299" s="64"/>
      <c r="BO299" s="64">
        <v>9</v>
      </c>
      <c r="BP299" s="64"/>
      <c r="BQ299" s="64"/>
      <c r="BR299" s="64"/>
      <c r="BS299" s="64"/>
      <c r="BT299" s="64"/>
      <c r="BU299" s="64"/>
      <c r="BV299" s="64">
        <v>10</v>
      </c>
      <c r="BW299" s="64"/>
      <c r="BX299" s="64"/>
      <c r="BY299" s="64"/>
      <c r="BZ299" s="64"/>
      <c r="CA299" s="64"/>
      <c r="CB299" s="64"/>
      <c r="CC299" s="64"/>
    </row>
    <row r="300" spans="1:106" s="91" customFormat="1" ht="31.8" customHeight="1">
      <c r="A300" s="230">
        <v>2282</v>
      </c>
      <c r="B300" s="230"/>
      <c r="C300" s="230"/>
      <c r="D300" s="230"/>
      <c r="E300" s="230"/>
      <c r="F300" s="136" t="s">
        <v>44</v>
      </c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84">
        <v>5719663</v>
      </c>
      <c r="Z300" s="84"/>
      <c r="AA300" s="84"/>
      <c r="AB300" s="84"/>
      <c r="AC300" s="84"/>
      <c r="AD300" s="84"/>
      <c r="AE300" s="84"/>
      <c r="AF300" s="84">
        <f>X72</f>
        <v>5719635</v>
      </c>
      <c r="AG300" s="84"/>
      <c r="AH300" s="84"/>
      <c r="AI300" s="84"/>
      <c r="AJ300" s="84"/>
      <c r="AK300" s="84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4">
        <f>AF300+AS300</f>
        <v>5719635</v>
      </c>
      <c r="BW300" s="84"/>
      <c r="BX300" s="84"/>
      <c r="BY300" s="84"/>
      <c r="BZ300" s="84"/>
      <c r="CA300" s="84"/>
      <c r="CB300" s="84"/>
      <c r="CC300" s="84"/>
    </row>
    <row r="301" spans="1:106" s="121" customFormat="1" ht="12.75" customHeight="1">
      <c r="A301" s="118"/>
      <c r="B301" s="118"/>
      <c r="C301" s="118"/>
      <c r="D301" s="118"/>
      <c r="E301" s="118"/>
      <c r="F301" s="85" t="s">
        <v>41</v>
      </c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4">
        <f>Y300</f>
        <v>5719663</v>
      </c>
      <c r="Z301" s="84"/>
      <c r="AA301" s="84"/>
      <c r="AB301" s="84"/>
      <c r="AC301" s="84"/>
      <c r="AD301" s="84"/>
      <c r="AE301" s="84"/>
      <c r="AF301" s="84">
        <f>AF300</f>
        <v>5719635</v>
      </c>
      <c r="AG301" s="84"/>
      <c r="AH301" s="84"/>
      <c r="AI301" s="84"/>
      <c r="AJ301" s="84"/>
      <c r="AK301" s="84"/>
      <c r="AL301" s="85"/>
      <c r="AM301" s="85"/>
      <c r="AN301" s="85"/>
      <c r="AO301" s="85"/>
      <c r="AP301" s="85"/>
      <c r="AQ301" s="85"/>
      <c r="AR301" s="85"/>
      <c r="AS301" s="85">
        <f>AS300</f>
        <v>0</v>
      </c>
      <c r="AT301" s="85"/>
      <c r="AU301" s="85"/>
      <c r="AV301" s="85"/>
      <c r="AW301" s="85"/>
      <c r="AX301" s="85"/>
      <c r="AY301" s="85"/>
      <c r="AZ301" s="85">
        <f>AZ300</f>
        <v>0</v>
      </c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4">
        <f>BV300</f>
        <v>5719635</v>
      </c>
      <c r="BW301" s="84"/>
      <c r="BX301" s="84"/>
      <c r="BY301" s="84"/>
      <c r="BZ301" s="84"/>
      <c r="CA301" s="84"/>
      <c r="CB301" s="84"/>
      <c r="CC301" s="84"/>
    </row>
    <row r="303" spans="1:106" ht="12.75" customHeight="1">
      <c r="A303" s="139"/>
      <c r="B303" s="26" t="s">
        <v>208</v>
      </c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139"/>
    </row>
    <row r="304" spans="1:106" ht="12.75" customHeight="1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  <c r="BI304" s="139"/>
      <c r="BJ304" s="139"/>
      <c r="BK304" s="139"/>
      <c r="BL304" s="139"/>
      <c r="BM304" s="139"/>
      <c r="BN304" s="139"/>
      <c r="BO304" s="139"/>
      <c r="BP304" s="139"/>
      <c r="BQ304" s="139"/>
      <c r="BR304" s="139"/>
      <c r="BS304" s="139"/>
      <c r="BT304" s="139"/>
      <c r="BU304" s="139"/>
      <c r="BV304" s="139"/>
      <c r="BW304" s="139"/>
      <c r="BX304" s="139"/>
      <c r="BY304" s="139"/>
      <c r="BZ304" s="139"/>
      <c r="CA304" s="139"/>
      <c r="CB304" s="139"/>
      <c r="CC304" s="139"/>
      <c r="CD304" s="139"/>
      <c r="CE304" s="139"/>
      <c r="CF304" s="139"/>
      <c r="CG304" s="139"/>
      <c r="CH304" s="139"/>
      <c r="CI304" s="139"/>
      <c r="CJ304" s="139"/>
      <c r="CK304" s="33" t="s">
        <v>25</v>
      </c>
      <c r="CL304" s="33"/>
      <c r="CM304" s="33"/>
      <c r="CN304" s="33"/>
      <c r="CO304" s="33"/>
      <c r="CP304" s="139"/>
      <c r="CQ304" s="139"/>
      <c r="CR304" s="139"/>
      <c r="CS304" s="139"/>
      <c r="CT304" s="139"/>
      <c r="CU304" s="139"/>
      <c r="CV304" s="139"/>
      <c r="CW304" s="139"/>
      <c r="CX304" s="139"/>
      <c r="CY304" s="139"/>
      <c r="CZ304" s="139"/>
      <c r="DA304" s="139"/>
      <c r="DB304" s="139"/>
    </row>
    <row r="305" spans="1:106" s="91" customFormat="1" ht="24.9" customHeight="1">
      <c r="A305" s="92" t="s">
        <v>125</v>
      </c>
      <c r="B305" s="92"/>
      <c r="C305" s="92"/>
      <c r="D305" s="92"/>
      <c r="E305" s="92"/>
      <c r="F305" s="93" t="s">
        <v>27</v>
      </c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190">
        <v>2024</v>
      </c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231">
        <v>2025</v>
      </c>
      <c r="BI305" s="231"/>
      <c r="BJ305" s="231"/>
      <c r="BK305" s="231"/>
      <c r="BL305" s="231"/>
      <c r="BM305" s="231"/>
      <c r="BN305" s="231"/>
      <c r="BO305" s="231"/>
      <c r="BP305" s="231"/>
      <c r="BQ305" s="231"/>
      <c r="BR305" s="231"/>
      <c r="BS305" s="231"/>
      <c r="BT305" s="231"/>
      <c r="BU305" s="231"/>
      <c r="BV305" s="231"/>
      <c r="BW305" s="231"/>
      <c r="BX305" s="231"/>
      <c r="BY305" s="231"/>
      <c r="BZ305" s="231"/>
      <c r="CA305" s="231"/>
      <c r="CB305" s="231"/>
      <c r="CC305" s="231"/>
      <c r="CD305" s="231"/>
      <c r="CE305" s="231"/>
      <c r="CF305" s="231"/>
      <c r="CG305" s="231"/>
      <c r="CH305" s="231"/>
      <c r="CI305" s="231"/>
      <c r="CJ305" s="231"/>
      <c r="CK305" s="231"/>
      <c r="CL305" s="231"/>
      <c r="CM305" s="231"/>
      <c r="CN305" s="231"/>
      <c r="CO305" s="231"/>
      <c r="CP305" s="231"/>
    </row>
    <row r="306" spans="1:106" s="91" customFormat="1" ht="36.9" customHeight="1">
      <c r="A306" s="97"/>
      <c r="B306" s="98"/>
      <c r="C306" s="98"/>
      <c r="D306" s="98"/>
      <c r="E306" s="99"/>
      <c r="F306" s="100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9"/>
      <c r="Y306" s="101" t="s">
        <v>135</v>
      </c>
      <c r="Z306" s="101"/>
      <c r="AA306" s="101"/>
      <c r="AB306" s="101"/>
      <c r="AC306" s="101"/>
      <c r="AD306" s="101"/>
      <c r="AE306" s="101"/>
      <c r="AF306" s="101" t="s">
        <v>136</v>
      </c>
      <c r="AG306" s="101"/>
      <c r="AH306" s="101"/>
      <c r="AI306" s="101"/>
      <c r="AJ306" s="101"/>
      <c r="AK306" s="101"/>
      <c r="AL306" s="101"/>
      <c r="AM306" s="118" t="s">
        <v>137</v>
      </c>
      <c r="AN306" s="118"/>
      <c r="AO306" s="118"/>
      <c r="AP306" s="118"/>
      <c r="AQ306" s="118"/>
      <c r="AR306" s="118"/>
      <c r="AS306" s="118"/>
      <c r="AT306" s="118"/>
      <c r="AU306" s="118"/>
      <c r="AV306" s="118"/>
      <c r="AW306" s="118"/>
      <c r="AX306" s="118"/>
      <c r="AY306" s="118"/>
      <c r="AZ306" s="118"/>
      <c r="BA306" s="101" t="s">
        <v>138</v>
      </c>
      <c r="BB306" s="101"/>
      <c r="BC306" s="101"/>
      <c r="BD306" s="101"/>
      <c r="BE306" s="101"/>
      <c r="BF306" s="101"/>
      <c r="BG306" s="101"/>
      <c r="BH306" s="101" t="s">
        <v>139</v>
      </c>
      <c r="BI306" s="101"/>
      <c r="BJ306" s="101"/>
      <c r="BK306" s="101"/>
      <c r="BL306" s="101"/>
      <c r="BM306" s="101"/>
      <c r="BN306" s="101"/>
      <c r="BO306" s="101" t="s">
        <v>140</v>
      </c>
      <c r="BP306" s="101"/>
      <c r="BQ306" s="101"/>
      <c r="BR306" s="101"/>
      <c r="BS306" s="101"/>
      <c r="BT306" s="101"/>
      <c r="BU306" s="101"/>
      <c r="BV306" s="118" t="s">
        <v>137</v>
      </c>
      <c r="BW306" s="118"/>
      <c r="BX306" s="118"/>
      <c r="BY306" s="118"/>
      <c r="BZ306" s="118"/>
      <c r="CA306" s="118"/>
      <c r="CB306" s="118"/>
      <c r="CC306" s="118"/>
      <c r="CD306" s="118"/>
      <c r="CE306" s="118"/>
      <c r="CF306" s="118"/>
      <c r="CG306" s="118"/>
      <c r="CH306" s="118"/>
      <c r="CI306" s="118"/>
      <c r="CJ306" s="103" t="s">
        <v>141</v>
      </c>
      <c r="CK306" s="103"/>
      <c r="CL306" s="103"/>
      <c r="CM306" s="103"/>
      <c r="CN306" s="103"/>
      <c r="CO306" s="103"/>
      <c r="CP306" s="103"/>
    </row>
    <row r="307" spans="1:106" s="91" customFormat="1" ht="36.6" customHeight="1" thickBot="1">
      <c r="A307" s="104"/>
      <c r="B307" s="105"/>
      <c r="C307" s="105"/>
      <c r="D307" s="105"/>
      <c r="E307" s="106"/>
      <c r="F307" s="107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6"/>
      <c r="Y307" s="107"/>
      <c r="Z307" s="105"/>
      <c r="AA307" s="105"/>
      <c r="AB307" s="105"/>
      <c r="AC307" s="105"/>
      <c r="AD307" s="105"/>
      <c r="AE307" s="106"/>
      <c r="AF307" s="107"/>
      <c r="AG307" s="105"/>
      <c r="AH307" s="105"/>
      <c r="AI307" s="105"/>
      <c r="AJ307" s="105"/>
      <c r="AK307" s="105"/>
      <c r="AL307" s="106"/>
      <c r="AM307" s="123" t="s">
        <v>133</v>
      </c>
      <c r="AN307" s="123"/>
      <c r="AO307" s="123"/>
      <c r="AP307" s="123"/>
      <c r="AQ307" s="123"/>
      <c r="AR307" s="123"/>
      <c r="AS307" s="123"/>
      <c r="AT307" s="123" t="s">
        <v>134</v>
      </c>
      <c r="AU307" s="123"/>
      <c r="AV307" s="123"/>
      <c r="AW307" s="123"/>
      <c r="AX307" s="123"/>
      <c r="AY307" s="123"/>
      <c r="AZ307" s="123"/>
      <c r="BA307" s="107"/>
      <c r="BB307" s="105"/>
      <c r="BC307" s="105"/>
      <c r="BD307" s="105"/>
      <c r="BE307" s="105"/>
      <c r="BF307" s="105"/>
      <c r="BG307" s="106"/>
      <c r="BH307" s="107"/>
      <c r="BI307" s="105"/>
      <c r="BJ307" s="105"/>
      <c r="BK307" s="105"/>
      <c r="BL307" s="105"/>
      <c r="BM307" s="105"/>
      <c r="BN307" s="106"/>
      <c r="BO307" s="107"/>
      <c r="BP307" s="105"/>
      <c r="BQ307" s="105"/>
      <c r="BR307" s="105"/>
      <c r="BS307" s="105"/>
      <c r="BT307" s="105"/>
      <c r="BU307" s="106"/>
      <c r="BV307" s="123" t="s">
        <v>133</v>
      </c>
      <c r="BW307" s="123"/>
      <c r="BX307" s="123"/>
      <c r="BY307" s="123"/>
      <c r="BZ307" s="123"/>
      <c r="CA307" s="123"/>
      <c r="CB307" s="123"/>
      <c r="CC307" s="123" t="s">
        <v>134</v>
      </c>
      <c r="CD307" s="123"/>
      <c r="CE307" s="123"/>
      <c r="CF307" s="123"/>
      <c r="CG307" s="123"/>
      <c r="CH307" s="123"/>
      <c r="CI307" s="123"/>
      <c r="CJ307" s="107"/>
      <c r="CK307" s="105"/>
      <c r="CL307" s="105"/>
      <c r="CM307" s="105"/>
      <c r="CN307" s="105"/>
      <c r="CO307" s="105"/>
      <c r="CP307" s="111"/>
    </row>
    <row r="308" spans="1:106" ht="12.75" customHeight="1" thickBot="1">
      <c r="A308" s="126">
        <v>1</v>
      </c>
      <c r="B308" s="127"/>
      <c r="C308" s="127"/>
      <c r="D308" s="127"/>
      <c r="E308" s="127"/>
      <c r="F308" s="127">
        <v>2</v>
      </c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>
        <v>3</v>
      </c>
      <c r="Z308" s="127"/>
      <c r="AA308" s="127"/>
      <c r="AB308" s="127"/>
      <c r="AC308" s="127"/>
      <c r="AD308" s="127"/>
      <c r="AE308" s="127"/>
      <c r="AF308" s="127">
        <v>4</v>
      </c>
      <c r="AG308" s="127"/>
      <c r="AH308" s="127"/>
      <c r="AI308" s="127"/>
      <c r="AJ308" s="127"/>
      <c r="AK308" s="127"/>
      <c r="AL308" s="127"/>
      <c r="AM308" s="127">
        <v>5</v>
      </c>
      <c r="AN308" s="127"/>
      <c r="AO308" s="127"/>
      <c r="AP308" s="127"/>
      <c r="AQ308" s="127"/>
      <c r="AR308" s="127"/>
      <c r="AS308" s="127"/>
      <c r="AT308" s="127">
        <v>6</v>
      </c>
      <c r="AU308" s="127"/>
      <c r="AV308" s="127"/>
      <c r="AW308" s="127"/>
      <c r="AX308" s="127"/>
      <c r="AY308" s="127"/>
      <c r="AZ308" s="127"/>
      <c r="BA308" s="127">
        <v>7</v>
      </c>
      <c r="BB308" s="127"/>
      <c r="BC308" s="127"/>
      <c r="BD308" s="127"/>
      <c r="BE308" s="127"/>
      <c r="BF308" s="127"/>
      <c r="BG308" s="127"/>
      <c r="BH308" s="127">
        <v>8</v>
      </c>
      <c r="BI308" s="127"/>
      <c r="BJ308" s="127"/>
      <c r="BK308" s="127"/>
      <c r="BL308" s="127"/>
      <c r="BM308" s="127"/>
      <c r="BN308" s="127"/>
      <c r="BO308" s="127">
        <v>9</v>
      </c>
      <c r="BP308" s="127"/>
      <c r="BQ308" s="127"/>
      <c r="BR308" s="127"/>
      <c r="BS308" s="127"/>
      <c r="BT308" s="127"/>
      <c r="BU308" s="127"/>
      <c r="BV308" s="127">
        <v>10</v>
      </c>
      <c r="BW308" s="127"/>
      <c r="BX308" s="127"/>
      <c r="BY308" s="127"/>
      <c r="BZ308" s="127"/>
      <c r="CA308" s="127"/>
      <c r="CB308" s="127"/>
      <c r="CC308" s="127">
        <v>11</v>
      </c>
      <c r="CD308" s="127"/>
      <c r="CE308" s="127"/>
      <c r="CF308" s="127"/>
      <c r="CG308" s="127"/>
      <c r="CH308" s="127"/>
      <c r="CI308" s="127"/>
      <c r="CJ308" s="128">
        <v>12</v>
      </c>
      <c r="CK308" s="128"/>
      <c r="CL308" s="128"/>
      <c r="CM308" s="128"/>
      <c r="CN308" s="128"/>
      <c r="CO308" s="128"/>
      <c r="CP308" s="128"/>
      <c r="CQ308" s="139"/>
      <c r="CR308" s="139"/>
      <c r="CS308" s="139"/>
      <c r="CT308" s="139"/>
      <c r="CU308" s="139"/>
      <c r="CV308" s="139"/>
      <c r="CW308" s="139"/>
      <c r="CX308" s="139"/>
      <c r="CY308" s="139"/>
      <c r="CZ308" s="139"/>
      <c r="DA308" s="139"/>
      <c r="DB308" s="139"/>
    </row>
    <row r="309" spans="1:106" s="121" customFormat="1" ht="30.6" customHeight="1">
      <c r="A309" s="232">
        <v>2282</v>
      </c>
      <c r="B309" s="232"/>
      <c r="C309" s="232"/>
      <c r="D309" s="232"/>
      <c r="E309" s="232"/>
      <c r="F309" s="233" t="s">
        <v>44</v>
      </c>
      <c r="G309" s="233"/>
      <c r="H309" s="233"/>
      <c r="I309" s="233"/>
      <c r="J309" s="233"/>
      <c r="K309" s="233"/>
      <c r="L309" s="233"/>
      <c r="M309" s="233"/>
      <c r="N309" s="233"/>
      <c r="O309" s="233"/>
      <c r="P309" s="233"/>
      <c r="Q309" s="233"/>
      <c r="R309" s="233"/>
      <c r="S309" s="233"/>
      <c r="T309" s="233"/>
      <c r="U309" s="233"/>
      <c r="V309" s="233"/>
      <c r="W309" s="233"/>
      <c r="X309" s="233"/>
      <c r="Y309" s="234"/>
      <c r="Z309" s="234"/>
      <c r="AA309" s="234"/>
      <c r="AB309" s="234"/>
      <c r="AC309" s="234"/>
      <c r="AD309" s="234"/>
      <c r="AE309" s="234"/>
      <c r="AF309" s="235"/>
      <c r="AG309" s="235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  <c r="AR309" s="235"/>
      <c r="AS309" s="235"/>
      <c r="AT309" s="235"/>
      <c r="AU309" s="235"/>
      <c r="AV309" s="235"/>
      <c r="AW309" s="235"/>
      <c r="AX309" s="235"/>
      <c r="AY309" s="235"/>
      <c r="AZ309" s="235"/>
      <c r="BA309" s="234">
        <f>Y309-AM309</f>
        <v>0</v>
      </c>
      <c r="BB309" s="234"/>
      <c r="BC309" s="234"/>
      <c r="BD309" s="234"/>
      <c r="BE309" s="234"/>
      <c r="BF309" s="234"/>
      <c r="BG309" s="234"/>
      <c r="BH309" s="234"/>
      <c r="BI309" s="234"/>
      <c r="BJ309" s="234"/>
      <c r="BK309" s="234"/>
      <c r="BL309" s="234"/>
      <c r="BM309" s="234"/>
      <c r="BN309" s="234"/>
      <c r="BO309" s="235"/>
      <c r="BP309" s="235"/>
      <c r="BQ309" s="235"/>
      <c r="BR309" s="235"/>
      <c r="BS309" s="235"/>
      <c r="BT309" s="235"/>
      <c r="BU309" s="235"/>
      <c r="BV309" s="235"/>
      <c r="BW309" s="235"/>
      <c r="BX309" s="235"/>
      <c r="BY309" s="235"/>
      <c r="BZ309" s="235"/>
      <c r="CA309" s="235"/>
      <c r="CB309" s="235"/>
      <c r="CC309" s="235"/>
      <c r="CD309" s="235"/>
      <c r="CE309" s="235"/>
      <c r="CF309" s="235"/>
      <c r="CG309" s="235"/>
      <c r="CH309" s="235"/>
      <c r="CI309" s="235"/>
      <c r="CJ309" s="234">
        <f>BH309</f>
        <v>0</v>
      </c>
      <c r="CK309" s="234"/>
      <c r="CL309" s="234"/>
      <c r="CM309" s="234"/>
      <c r="CN309" s="234"/>
      <c r="CO309" s="234"/>
      <c r="CP309" s="234"/>
    </row>
    <row r="310" spans="1:106" s="121" customFormat="1" ht="12.75" customHeight="1">
      <c r="A310" s="118"/>
      <c r="B310" s="118"/>
      <c r="C310" s="118"/>
      <c r="D310" s="118"/>
      <c r="E310" s="118"/>
      <c r="F310" s="85" t="s">
        <v>41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236">
        <f>Y309</f>
        <v>0</v>
      </c>
      <c r="Z310" s="236"/>
      <c r="AA310" s="236"/>
      <c r="AB310" s="236"/>
      <c r="AC310" s="236"/>
      <c r="AD310" s="236"/>
      <c r="AE310" s="236"/>
      <c r="AF310" s="118">
        <f>AF309</f>
        <v>0</v>
      </c>
      <c r="AG310" s="118"/>
      <c r="AH310" s="118"/>
      <c r="AI310" s="118"/>
      <c r="AJ310" s="118"/>
      <c r="AK310" s="118"/>
      <c r="AL310" s="118"/>
      <c r="AM310" s="118">
        <f>AM309</f>
        <v>0</v>
      </c>
      <c r="AN310" s="118"/>
      <c r="AO310" s="118"/>
      <c r="AP310" s="118"/>
      <c r="AQ310" s="118"/>
      <c r="AR310" s="118"/>
      <c r="AS310" s="118"/>
      <c r="AT310" s="118"/>
      <c r="AU310" s="118"/>
      <c r="AV310" s="118"/>
      <c r="AW310" s="118"/>
      <c r="AX310" s="118"/>
      <c r="AY310" s="118"/>
      <c r="AZ310" s="118"/>
      <c r="BA310" s="236">
        <f>BA309</f>
        <v>0</v>
      </c>
      <c r="BB310" s="236"/>
      <c r="BC310" s="236"/>
      <c r="BD310" s="236"/>
      <c r="BE310" s="236"/>
      <c r="BF310" s="236"/>
      <c r="BG310" s="236"/>
      <c r="BH310" s="236">
        <f>BH309</f>
        <v>0</v>
      </c>
      <c r="BI310" s="236"/>
      <c r="BJ310" s="236"/>
      <c r="BK310" s="236"/>
      <c r="BL310" s="236"/>
      <c r="BM310" s="236"/>
      <c r="BN310" s="236"/>
      <c r="BO310" s="118"/>
      <c r="BP310" s="118"/>
      <c r="BQ310" s="118"/>
      <c r="BR310" s="118"/>
      <c r="BS310" s="118"/>
      <c r="BT310" s="118"/>
      <c r="BU310" s="118"/>
      <c r="BV310" s="118"/>
      <c r="BW310" s="118"/>
      <c r="BX310" s="118"/>
      <c r="BY310" s="118"/>
      <c r="BZ310" s="118"/>
      <c r="CA310" s="118"/>
      <c r="CB310" s="118"/>
      <c r="CC310" s="118"/>
      <c r="CD310" s="118"/>
      <c r="CE310" s="118"/>
      <c r="CF310" s="118"/>
      <c r="CG310" s="118"/>
      <c r="CH310" s="118"/>
      <c r="CI310" s="118"/>
      <c r="CJ310" s="236">
        <f>CJ309</f>
        <v>0</v>
      </c>
      <c r="CK310" s="236"/>
      <c r="CL310" s="236"/>
      <c r="CM310" s="236"/>
      <c r="CN310" s="236"/>
      <c r="CO310" s="236"/>
      <c r="CP310" s="236"/>
    </row>
    <row r="312" spans="1:106" ht="12.75" customHeight="1">
      <c r="A312" s="139"/>
      <c r="B312" s="26" t="s">
        <v>209</v>
      </c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139"/>
    </row>
    <row r="313" spans="1:106" ht="12.75" customHeight="1">
      <c r="A313" s="139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139"/>
      <c r="BS313" s="139"/>
      <c r="BT313" s="139"/>
      <c r="BU313" s="139"/>
      <c r="BV313" s="139"/>
      <c r="BW313" s="139"/>
      <c r="BX313" s="139"/>
      <c r="BY313" s="139"/>
      <c r="BZ313" s="139"/>
      <c r="CA313" s="139"/>
      <c r="CB313" s="139"/>
      <c r="CC313" s="139"/>
      <c r="CD313" s="139"/>
      <c r="CE313" s="139"/>
      <c r="CF313" s="139"/>
      <c r="CG313" s="139"/>
      <c r="CH313" s="139"/>
      <c r="CI313" s="139"/>
      <c r="CJ313" s="139"/>
      <c r="CK313" s="139"/>
      <c r="CL313" s="139"/>
      <c r="CM313" s="139"/>
      <c r="CN313" s="139"/>
      <c r="CO313" s="139"/>
      <c r="CP313" s="139"/>
      <c r="CQ313" s="139"/>
      <c r="CR313" s="33" t="s">
        <v>25</v>
      </c>
      <c r="CS313" s="33"/>
      <c r="CT313" s="33"/>
      <c r="CU313" s="33"/>
      <c r="CV313" s="33"/>
      <c r="CW313" s="139"/>
      <c r="CX313" s="139"/>
      <c r="CY313" s="139"/>
      <c r="CZ313" s="139"/>
      <c r="DA313" s="139"/>
      <c r="DB313" s="139"/>
    </row>
    <row r="314" spans="1:106" s="117" customFormat="1" ht="78" customHeight="1">
      <c r="A314" s="237" t="s">
        <v>125</v>
      </c>
      <c r="B314" s="237"/>
      <c r="C314" s="237"/>
      <c r="D314" s="237"/>
      <c r="E314" s="237"/>
      <c r="F314" s="238" t="s">
        <v>27</v>
      </c>
      <c r="G314" s="238"/>
      <c r="H314" s="238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9" t="s">
        <v>126</v>
      </c>
      <c r="Z314" s="239"/>
      <c r="AA314" s="239"/>
      <c r="AB314" s="239"/>
      <c r="AC314" s="239"/>
      <c r="AD314" s="239"/>
      <c r="AE314" s="239"/>
      <c r="AF314" s="239" t="s">
        <v>127</v>
      </c>
      <c r="AG314" s="239"/>
      <c r="AH314" s="239"/>
      <c r="AI314" s="239"/>
      <c r="AJ314" s="239"/>
      <c r="AK314" s="239"/>
      <c r="AL314" s="239"/>
      <c r="AM314" s="239" t="s">
        <v>210</v>
      </c>
      <c r="AN314" s="239"/>
      <c r="AO314" s="239"/>
      <c r="AP314" s="239"/>
      <c r="AQ314" s="239"/>
      <c r="AR314" s="239"/>
      <c r="AS314" s="239"/>
      <c r="AT314" s="239" t="s">
        <v>211</v>
      </c>
      <c r="AU314" s="239"/>
      <c r="AV314" s="239"/>
      <c r="AW314" s="239"/>
      <c r="AX314" s="239"/>
      <c r="AY314" s="239"/>
      <c r="AZ314" s="239"/>
      <c r="BA314" s="239" t="s">
        <v>212</v>
      </c>
      <c r="BB314" s="239"/>
      <c r="BC314" s="239"/>
      <c r="BD314" s="239"/>
      <c r="BE314" s="239"/>
      <c r="BF314" s="239"/>
      <c r="BG314" s="239"/>
      <c r="BH314" s="238" t="s">
        <v>142</v>
      </c>
      <c r="BI314" s="238"/>
      <c r="BJ314" s="238"/>
      <c r="BK314" s="238"/>
      <c r="BL314" s="238"/>
      <c r="BM314" s="238"/>
      <c r="BN314" s="238"/>
      <c r="BO314" s="238"/>
      <c r="BP314" s="238"/>
      <c r="BQ314" s="238"/>
      <c r="BR314" s="238"/>
      <c r="BS314" s="238"/>
      <c r="BT314" s="238"/>
      <c r="BU314" s="238"/>
      <c r="BV314" s="238"/>
      <c r="BW314" s="240" t="s">
        <v>143</v>
      </c>
      <c r="BX314" s="240"/>
      <c r="BY314" s="240"/>
      <c r="BZ314" s="240"/>
      <c r="CA314" s="240"/>
      <c r="CB314" s="240"/>
      <c r="CC314" s="240"/>
      <c r="CD314" s="240"/>
      <c r="CE314" s="240"/>
      <c r="CF314" s="240"/>
      <c r="CG314" s="240"/>
      <c r="CH314" s="240"/>
      <c r="CI314" s="240"/>
      <c r="CJ314" s="240"/>
      <c r="CK314" s="240"/>
      <c r="CL314" s="240"/>
      <c r="CM314" s="240"/>
      <c r="CN314" s="240"/>
      <c r="CO314" s="240"/>
      <c r="CP314" s="240"/>
      <c r="CQ314" s="240"/>
      <c r="CR314" s="240"/>
      <c r="CS314" s="240"/>
      <c r="CT314" s="240"/>
      <c r="CU314" s="240"/>
      <c r="CV314" s="240"/>
      <c r="CW314" s="240"/>
    </row>
    <row r="315" spans="1:106" s="117" customFormat="1" ht="12.75" customHeight="1">
      <c r="A315" s="126">
        <v>1</v>
      </c>
      <c r="B315" s="126"/>
      <c r="C315" s="126"/>
      <c r="D315" s="126"/>
      <c r="E315" s="126"/>
      <c r="F315" s="127">
        <v>2</v>
      </c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241">
        <v>3</v>
      </c>
      <c r="Z315" s="241"/>
      <c r="AA315" s="241"/>
      <c r="AB315" s="241"/>
      <c r="AC315" s="241"/>
      <c r="AD315" s="241"/>
      <c r="AE315" s="241"/>
      <c r="AF315" s="241">
        <v>4</v>
      </c>
      <c r="AG315" s="241"/>
      <c r="AH315" s="241"/>
      <c r="AI315" s="241"/>
      <c r="AJ315" s="241"/>
      <c r="AK315" s="241"/>
      <c r="AL315" s="241"/>
      <c r="AM315" s="241">
        <v>5</v>
      </c>
      <c r="AN315" s="241"/>
      <c r="AO315" s="241"/>
      <c r="AP315" s="241"/>
      <c r="AQ315" s="241"/>
      <c r="AR315" s="241"/>
      <c r="AS315" s="241"/>
      <c r="AT315" s="241">
        <v>6</v>
      </c>
      <c r="AU315" s="241"/>
      <c r="AV315" s="241"/>
      <c r="AW315" s="241"/>
      <c r="AX315" s="241"/>
      <c r="AY315" s="241"/>
      <c r="AZ315" s="241"/>
      <c r="BA315" s="241">
        <v>7</v>
      </c>
      <c r="BB315" s="241"/>
      <c r="BC315" s="241"/>
      <c r="BD315" s="241"/>
      <c r="BE315" s="241"/>
      <c r="BF315" s="241"/>
      <c r="BG315" s="241"/>
      <c r="BH315" s="127">
        <v>9</v>
      </c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8">
        <v>10</v>
      </c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</row>
    <row r="316" spans="1:106" ht="33" customHeight="1">
      <c r="A316" s="230">
        <v>2282</v>
      </c>
      <c r="B316" s="230"/>
      <c r="C316" s="230"/>
      <c r="D316" s="230"/>
      <c r="E316" s="230"/>
      <c r="F316" s="136" t="s">
        <v>44</v>
      </c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81">
        <v>5719663</v>
      </c>
      <c r="Z316" s="181"/>
      <c r="AA316" s="181"/>
      <c r="AB316" s="181"/>
      <c r="AC316" s="181"/>
      <c r="AD316" s="181"/>
      <c r="AE316" s="181"/>
      <c r="AF316" s="181">
        <f>AB111</f>
        <v>5719635</v>
      </c>
      <c r="AG316" s="181"/>
      <c r="AH316" s="181"/>
      <c r="AI316" s="181"/>
      <c r="AJ316" s="181"/>
      <c r="AK316" s="181"/>
      <c r="AL316" s="181"/>
      <c r="AM316" s="242"/>
      <c r="AN316" s="242"/>
      <c r="AO316" s="242"/>
      <c r="AP316" s="242"/>
      <c r="AQ316" s="242"/>
      <c r="AR316" s="242"/>
      <c r="AS316" s="242"/>
      <c r="AT316" s="242"/>
      <c r="AU316" s="242"/>
      <c r="AV316" s="242"/>
      <c r="AW316" s="242"/>
      <c r="AX316" s="242"/>
      <c r="AY316" s="242"/>
      <c r="AZ316" s="242"/>
      <c r="BA316" s="242"/>
      <c r="BB316" s="242"/>
      <c r="BC316" s="242"/>
      <c r="BD316" s="242"/>
      <c r="BE316" s="242"/>
      <c r="BF316" s="242"/>
      <c r="BG316" s="242"/>
      <c r="BH316" s="136"/>
      <c r="BI316" s="136"/>
      <c r="BJ316" s="136"/>
      <c r="BK316" s="136"/>
      <c r="BL316" s="136"/>
      <c r="BM316" s="136"/>
      <c r="BN316" s="136"/>
      <c r="BO316" s="136"/>
      <c r="BP316" s="136"/>
      <c r="BQ316" s="136"/>
      <c r="BR316" s="136"/>
      <c r="BS316" s="136"/>
      <c r="BT316" s="136"/>
      <c r="BU316" s="136"/>
      <c r="BV316" s="136"/>
      <c r="BW316" s="136"/>
      <c r="BX316" s="136"/>
      <c r="BY316" s="136"/>
      <c r="BZ316" s="136"/>
      <c r="CA316" s="136"/>
      <c r="CB316" s="136"/>
      <c r="CC316" s="136"/>
      <c r="CD316" s="136"/>
      <c r="CE316" s="136"/>
      <c r="CF316" s="136"/>
      <c r="CG316" s="136"/>
      <c r="CH316" s="136"/>
      <c r="CI316" s="136"/>
      <c r="CJ316" s="136"/>
      <c r="CK316" s="136"/>
      <c r="CL316" s="136"/>
      <c r="CM316" s="136"/>
      <c r="CN316" s="136"/>
      <c r="CO316" s="136"/>
      <c r="CP316" s="136"/>
      <c r="CQ316" s="136"/>
      <c r="CR316" s="136"/>
      <c r="CS316" s="136"/>
      <c r="CT316" s="136"/>
      <c r="CU316" s="136"/>
      <c r="CV316" s="136"/>
      <c r="CW316" s="136"/>
      <c r="CX316" s="139"/>
      <c r="CY316" s="139"/>
      <c r="CZ316" s="139"/>
      <c r="DA316" s="139"/>
      <c r="DB316" s="139"/>
    </row>
    <row r="317" spans="1:106" ht="12.75" customHeight="1">
      <c r="A317" s="118"/>
      <c r="B317" s="118"/>
      <c r="C317" s="118"/>
      <c r="D317" s="118"/>
      <c r="E317" s="118"/>
      <c r="F317" s="85" t="s">
        <v>41</v>
      </c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181">
        <f>Y316</f>
        <v>5719663</v>
      </c>
      <c r="Z317" s="181"/>
      <c r="AA317" s="181"/>
      <c r="AB317" s="181"/>
      <c r="AC317" s="181"/>
      <c r="AD317" s="181"/>
      <c r="AE317" s="181"/>
      <c r="AF317" s="181">
        <f>AF316</f>
        <v>5719635</v>
      </c>
      <c r="AG317" s="181"/>
      <c r="AH317" s="181"/>
      <c r="AI317" s="181"/>
      <c r="AJ317" s="181"/>
      <c r="AK317" s="181"/>
      <c r="AL317" s="181"/>
      <c r="AM317" s="242">
        <f>AM316</f>
        <v>0</v>
      </c>
      <c r="AN317" s="242"/>
      <c r="AO317" s="242"/>
      <c r="AP317" s="242"/>
      <c r="AQ317" s="242"/>
      <c r="AR317" s="242"/>
      <c r="AS317" s="242"/>
      <c r="AT317" s="242"/>
      <c r="AU317" s="242"/>
      <c r="AV317" s="242"/>
      <c r="AW317" s="242"/>
      <c r="AX317" s="242"/>
      <c r="AY317" s="242"/>
      <c r="AZ317" s="242"/>
      <c r="BA317" s="242"/>
      <c r="BB317" s="242"/>
      <c r="BC317" s="242"/>
      <c r="BD317" s="242"/>
      <c r="BE317" s="242"/>
      <c r="BF317" s="242"/>
      <c r="BG317" s="242"/>
      <c r="BH317" s="136"/>
      <c r="BI317" s="136"/>
      <c r="BJ317" s="136"/>
      <c r="BK317" s="136"/>
      <c r="BL317" s="136"/>
      <c r="BM317" s="136"/>
      <c r="BN317" s="136"/>
      <c r="BO317" s="136"/>
      <c r="BP317" s="136"/>
      <c r="BQ317" s="136"/>
      <c r="BR317" s="136"/>
      <c r="BS317" s="136"/>
      <c r="BT317" s="136"/>
      <c r="BU317" s="136"/>
      <c r="BV317" s="136"/>
      <c r="BW317" s="136"/>
      <c r="BX317" s="136"/>
      <c r="BY317" s="136"/>
      <c r="BZ317" s="136"/>
      <c r="CA317" s="136"/>
      <c r="CB317" s="136"/>
      <c r="CC317" s="136"/>
      <c r="CD317" s="136"/>
      <c r="CE317" s="136"/>
      <c r="CF317" s="136"/>
      <c r="CG317" s="136"/>
      <c r="CH317" s="136"/>
      <c r="CI317" s="136"/>
      <c r="CJ317" s="136"/>
      <c r="CK317" s="136"/>
      <c r="CL317" s="136"/>
      <c r="CM317" s="136"/>
      <c r="CN317" s="136"/>
      <c r="CO317" s="136"/>
      <c r="CP317" s="136"/>
      <c r="CQ317" s="136"/>
      <c r="CR317" s="136"/>
      <c r="CS317" s="136"/>
      <c r="CT317" s="136"/>
      <c r="CU317" s="136"/>
      <c r="CV317" s="136"/>
      <c r="CW317" s="136"/>
      <c r="CX317" s="139"/>
      <c r="CY317" s="139"/>
      <c r="CZ317" s="139"/>
      <c r="DA317" s="139"/>
      <c r="DB317" s="139"/>
    </row>
    <row r="319" spans="1:106" ht="12.75" customHeight="1">
      <c r="A319" s="139"/>
      <c r="B319" s="26" t="s">
        <v>213</v>
      </c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139"/>
    </row>
    <row r="320" spans="1:106" ht="12.75" customHeight="1">
      <c r="A320" s="139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  <c r="BI320" s="139"/>
      <c r="BJ320" s="139"/>
      <c r="BK320" s="139"/>
      <c r="BL320" s="139"/>
      <c r="BM320" s="139"/>
      <c r="BN320" s="139"/>
      <c r="BO320" s="139"/>
      <c r="BP320" s="139"/>
      <c r="BQ320" s="139"/>
      <c r="BR320" s="139"/>
      <c r="BS320" s="139"/>
      <c r="BT320" s="139"/>
      <c r="BU320" s="139"/>
      <c r="BV320" s="139"/>
      <c r="BW320" s="139"/>
      <c r="BX320" s="139"/>
      <c r="BY320" s="139"/>
      <c r="BZ320" s="139"/>
      <c r="CA320" s="139"/>
      <c r="CB320" s="139"/>
      <c r="CC320" s="139"/>
      <c r="CD320" s="139"/>
      <c r="CE320" s="139"/>
      <c r="CF320" s="139"/>
      <c r="CG320" s="139"/>
      <c r="CH320" s="139"/>
      <c r="CI320" s="139"/>
      <c r="CJ320" s="139"/>
      <c r="CK320" s="139"/>
      <c r="CL320" s="139"/>
      <c r="CM320" s="139"/>
      <c r="CN320" s="139"/>
      <c r="CO320" s="139"/>
      <c r="CP320" s="139"/>
      <c r="CQ320" s="139"/>
      <c r="CR320" s="139"/>
      <c r="CS320" s="139"/>
      <c r="CT320" s="139"/>
      <c r="CU320" s="139"/>
      <c r="CV320" s="139"/>
      <c r="CW320" s="139"/>
      <c r="CX320" s="139"/>
      <c r="CY320" s="139"/>
      <c r="CZ320" s="139"/>
      <c r="DA320" s="139"/>
      <c r="DB320" s="139"/>
    </row>
    <row r="321" spans="1:106" ht="28.2" customHeight="1">
      <c r="A321" s="139"/>
      <c r="B321" s="139"/>
      <c r="C321" s="243" t="s">
        <v>174</v>
      </c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  <c r="AL321" s="243"/>
      <c r="AM321" s="243"/>
      <c r="AN321" s="243"/>
      <c r="AO321" s="243"/>
      <c r="AP321" s="243"/>
      <c r="AQ321" s="243"/>
      <c r="AR321" s="243"/>
      <c r="AS321" s="243"/>
      <c r="AT321" s="243"/>
      <c r="AU321" s="243"/>
      <c r="AV321" s="243"/>
      <c r="AW321" s="243"/>
      <c r="AX321" s="243"/>
      <c r="AY321" s="243"/>
      <c r="AZ321" s="243"/>
      <c r="BA321" s="243"/>
      <c r="BB321" s="243"/>
      <c r="BC321" s="243"/>
      <c r="BD321" s="243"/>
      <c r="BE321" s="243"/>
      <c r="BF321" s="243"/>
      <c r="BG321" s="243"/>
      <c r="BH321" s="243"/>
      <c r="BI321" s="243"/>
      <c r="BJ321" s="243"/>
      <c r="BK321" s="243"/>
      <c r="BL321" s="243"/>
      <c r="BM321" s="243"/>
      <c r="BN321" s="243"/>
      <c r="BO321" s="243"/>
      <c r="BP321" s="243"/>
      <c r="BQ321" s="243"/>
      <c r="BR321" s="243"/>
      <c r="BS321" s="243"/>
      <c r="BT321" s="243"/>
      <c r="BU321" s="243"/>
      <c r="BV321" s="243"/>
      <c r="BW321" s="243"/>
      <c r="BX321" s="243"/>
      <c r="BY321" s="243"/>
      <c r="BZ321" s="243"/>
      <c r="CA321" s="243"/>
      <c r="CB321" s="243"/>
      <c r="CC321" s="243"/>
      <c r="CD321" s="243"/>
      <c r="CE321" s="243"/>
      <c r="CF321" s="243"/>
      <c r="CG321" s="243"/>
      <c r="CH321" s="243"/>
      <c r="CI321" s="243"/>
      <c r="CJ321" s="243"/>
      <c r="CK321" s="243"/>
      <c r="CL321" s="243"/>
      <c r="CM321" s="243"/>
      <c r="CN321" s="243"/>
      <c r="CO321" s="243"/>
      <c r="CP321" s="243"/>
      <c r="CQ321" s="243"/>
      <c r="CR321" s="243"/>
      <c r="CS321" s="243"/>
      <c r="CT321" s="243"/>
      <c r="CU321" s="243"/>
      <c r="CV321" s="243"/>
      <c r="CW321" s="243"/>
      <c r="CX321" s="243"/>
      <c r="CY321" s="243"/>
      <c r="CZ321" s="243"/>
      <c r="DA321" s="243"/>
      <c r="DB321" s="243"/>
    </row>
    <row r="323" spans="1:106" ht="28.5" customHeight="1">
      <c r="A323" s="139"/>
      <c r="B323" s="26" t="s">
        <v>214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139"/>
    </row>
    <row r="324" spans="1:106" ht="12.6" hidden="1" customHeight="1">
      <c r="A324" s="139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139"/>
      <c r="BS324" s="139"/>
      <c r="BT324" s="139"/>
      <c r="BU324" s="139"/>
      <c r="BV324" s="139"/>
      <c r="BW324" s="139"/>
      <c r="BX324" s="139"/>
      <c r="BY324" s="139"/>
      <c r="BZ324" s="139"/>
      <c r="CA324" s="139"/>
      <c r="CB324" s="139"/>
      <c r="CC324" s="139"/>
      <c r="CD324" s="139"/>
      <c r="CE324" s="139"/>
      <c r="CF324" s="139"/>
      <c r="CG324" s="139"/>
      <c r="CH324" s="139"/>
      <c r="CI324" s="139"/>
      <c r="CJ324" s="139"/>
      <c r="CK324" s="139"/>
      <c r="CL324" s="139"/>
      <c r="CM324" s="139"/>
      <c r="CN324" s="139"/>
      <c r="CO324" s="139"/>
      <c r="CP324" s="139"/>
      <c r="CQ324" s="139"/>
      <c r="CR324" s="139"/>
      <c r="CS324" s="139"/>
      <c r="CT324" s="139"/>
      <c r="CU324" s="139"/>
      <c r="CV324" s="139"/>
      <c r="CW324" s="139"/>
      <c r="CX324" s="139"/>
      <c r="CY324" s="139"/>
      <c r="CZ324" s="139"/>
      <c r="DA324" s="139"/>
      <c r="DB324" s="139"/>
    </row>
    <row r="325" spans="1:106" ht="66.599999999999994" customHeight="1">
      <c r="A325" s="139"/>
      <c r="B325" s="139"/>
      <c r="C325" s="243" t="s">
        <v>173</v>
      </c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  <c r="AL325" s="243"/>
      <c r="AM325" s="243"/>
      <c r="AN325" s="243"/>
      <c r="AO325" s="243"/>
      <c r="AP325" s="243"/>
      <c r="AQ325" s="243"/>
      <c r="AR325" s="243"/>
      <c r="AS325" s="243"/>
      <c r="AT325" s="243"/>
      <c r="AU325" s="243"/>
      <c r="AV325" s="243"/>
      <c r="AW325" s="243"/>
      <c r="AX325" s="243"/>
      <c r="AY325" s="243"/>
      <c r="AZ325" s="243"/>
      <c r="BA325" s="243"/>
      <c r="BB325" s="243"/>
      <c r="BC325" s="243"/>
      <c r="BD325" s="243"/>
      <c r="BE325" s="243"/>
      <c r="BF325" s="243"/>
      <c r="BG325" s="243"/>
      <c r="BH325" s="243"/>
      <c r="BI325" s="243"/>
      <c r="BJ325" s="243"/>
      <c r="BK325" s="243"/>
      <c r="BL325" s="243"/>
      <c r="BM325" s="243"/>
      <c r="BN325" s="243"/>
      <c r="BO325" s="243"/>
      <c r="BP325" s="243"/>
      <c r="BQ325" s="243"/>
      <c r="BR325" s="243"/>
      <c r="BS325" s="243"/>
      <c r="BT325" s="243"/>
      <c r="BU325" s="243"/>
      <c r="BV325" s="243"/>
      <c r="BW325" s="243"/>
      <c r="BX325" s="243"/>
      <c r="BY325" s="243"/>
      <c r="BZ325" s="243"/>
      <c r="CA325" s="243"/>
      <c r="CB325" s="243"/>
      <c r="CC325" s="243"/>
      <c r="CD325" s="243"/>
      <c r="CE325" s="243"/>
      <c r="CF325" s="243"/>
      <c r="CG325" s="243"/>
      <c r="CH325" s="243"/>
      <c r="CI325" s="243"/>
      <c r="CJ325" s="243"/>
      <c r="CK325" s="243"/>
      <c r="CL325" s="243"/>
      <c r="CM325" s="243"/>
      <c r="CN325" s="243"/>
      <c r="CO325" s="243"/>
      <c r="CP325" s="243"/>
      <c r="CQ325" s="243"/>
      <c r="CR325" s="243"/>
      <c r="CS325" s="243"/>
      <c r="CT325" s="243"/>
      <c r="CU325" s="243"/>
      <c r="CV325" s="243"/>
      <c r="CW325" s="243"/>
      <c r="CX325" s="243"/>
      <c r="CY325" s="243"/>
      <c r="CZ325" s="243"/>
      <c r="DA325" s="243"/>
      <c r="DB325" s="243"/>
    </row>
    <row r="326" spans="1:106" ht="28.2" customHeight="1">
      <c r="C326" s="244" t="s">
        <v>177</v>
      </c>
      <c r="D326" s="245"/>
      <c r="E326" s="245"/>
      <c r="F326" s="245"/>
      <c r="G326" s="245"/>
      <c r="H326" s="245"/>
      <c r="I326" s="245"/>
      <c r="J326" s="245"/>
      <c r="K326" s="245"/>
      <c r="L326" s="245"/>
      <c r="M326" s="245"/>
      <c r="N326" s="245"/>
      <c r="O326" s="245"/>
      <c r="P326" s="245"/>
      <c r="Q326" s="245"/>
      <c r="R326" s="245"/>
      <c r="S326" s="245"/>
      <c r="T326" s="245"/>
      <c r="U326" s="245"/>
      <c r="V326" s="245"/>
      <c r="W326" s="245"/>
      <c r="X326" s="245"/>
      <c r="Y326" s="245"/>
      <c r="Z326" s="245"/>
      <c r="AA326" s="245"/>
      <c r="AB326" s="245"/>
      <c r="AC326" s="245"/>
      <c r="AD326" s="245"/>
      <c r="AE326" s="245"/>
      <c r="AF326" s="245"/>
      <c r="AG326" s="245"/>
      <c r="AH326" s="245"/>
      <c r="AI326" s="245"/>
      <c r="AJ326" s="245"/>
      <c r="AK326" s="245"/>
      <c r="AL326" s="245"/>
      <c r="AM326" s="245"/>
      <c r="AN326" s="245"/>
      <c r="AO326" s="245"/>
      <c r="AP326" s="245"/>
      <c r="AQ326" s="245"/>
      <c r="AR326" s="245"/>
      <c r="AS326" s="245"/>
      <c r="AT326" s="245"/>
      <c r="AU326" s="245"/>
      <c r="AV326" s="245"/>
      <c r="AW326" s="245"/>
      <c r="AX326" s="245"/>
      <c r="AY326" s="245"/>
      <c r="AZ326" s="245"/>
      <c r="BA326" s="245"/>
      <c r="BB326" s="245"/>
      <c r="BC326" s="245"/>
      <c r="BD326" s="245"/>
      <c r="BE326" s="245"/>
      <c r="BF326" s="245"/>
      <c r="BG326" s="245"/>
      <c r="BH326" s="245"/>
      <c r="BI326" s="245"/>
      <c r="BJ326" s="245"/>
      <c r="BK326" s="245"/>
      <c r="BL326" s="245"/>
      <c r="BM326" s="245"/>
      <c r="BN326" s="245"/>
      <c r="BO326" s="245"/>
      <c r="BP326" s="245"/>
      <c r="BQ326" s="245"/>
      <c r="BR326" s="245"/>
      <c r="BS326" s="245"/>
      <c r="BT326" s="245"/>
      <c r="BU326" s="245"/>
      <c r="BV326" s="245"/>
      <c r="BW326" s="245"/>
      <c r="BX326" s="245"/>
      <c r="BY326" s="245"/>
      <c r="BZ326" s="245"/>
      <c r="CA326" s="245"/>
      <c r="CB326" s="245"/>
      <c r="CC326" s="245"/>
      <c r="CD326" s="245"/>
      <c r="CE326" s="245"/>
      <c r="CF326" s="245"/>
      <c r="CG326" s="245"/>
      <c r="CH326" s="245"/>
      <c r="CI326" s="245"/>
      <c r="CJ326" s="245"/>
      <c r="CK326" s="245"/>
      <c r="CL326" s="245"/>
      <c r="CM326" s="245"/>
      <c r="CN326" s="245"/>
      <c r="CO326" s="245"/>
      <c r="CP326" s="245"/>
      <c r="CQ326" s="245"/>
      <c r="CR326" s="245"/>
      <c r="CS326" s="245"/>
      <c r="CT326" s="245"/>
      <c r="CU326" s="245"/>
      <c r="CV326" s="245"/>
      <c r="CW326" s="245"/>
      <c r="CX326" s="245"/>
      <c r="CY326" s="245"/>
      <c r="CZ326" s="245"/>
      <c r="DA326" s="245"/>
      <c r="DB326" s="245"/>
    </row>
    <row r="327" spans="1:106" ht="8.4" customHeight="1">
      <c r="C327" s="246"/>
      <c r="D327" s="246"/>
      <c r="E327" s="246"/>
      <c r="F327" s="246"/>
      <c r="G327" s="246"/>
      <c r="H327" s="246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  <c r="AJ327" s="246"/>
      <c r="AK327" s="246"/>
      <c r="AL327" s="246"/>
      <c r="AM327" s="246"/>
      <c r="AN327" s="246"/>
      <c r="AO327" s="246"/>
      <c r="AP327" s="246"/>
      <c r="AQ327" s="246"/>
      <c r="AR327" s="246"/>
      <c r="AS327" s="246"/>
      <c r="AT327" s="246"/>
      <c r="AU327" s="246"/>
      <c r="AV327" s="246"/>
      <c r="AW327" s="246"/>
      <c r="AX327" s="246"/>
      <c r="AY327" s="246"/>
      <c r="AZ327" s="246"/>
      <c r="BA327" s="246"/>
      <c r="BB327" s="246"/>
      <c r="BC327" s="246"/>
      <c r="BD327" s="246"/>
      <c r="BE327" s="246"/>
      <c r="BF327" s="246"/>
      <c r="BG327" s="246"/>
      <c r="BH327" s="246"/>
      <c r="BI327" s="246"/>
      <c r="BJ327" s="246"/>
      <c r="BK327" s="246"/>
      <c r="BL327" s="246"/>
      <c r="BM327" s="246"/>
      <c r="BN327" s="246"/>
      <c r="BO327" s="246"/>
      <c r="BP327" s="246"/>
      <c r="BQ327" s="246"/>
      <c r="BR327" s="246"/>
      <c r="BS327" s="246"/>
      <c r="BT327" s="246"/>
      <c r="BU327" s="246"/>
      <c r="BV327" s="246"/>
      <c r="BW327" s="246"/>
      <c r="BX327" s="246"/>
      <c r="BY327" s="246"/>
      <c r="BZ327" s="246"/>
      <c r="CA327" s="246"/>
      <c r="CB327" s="246"/>
      <c r="CC327" s="246"/>
      <c r="CD327" s="246"/>
      <c r="CE327" s="246"/>
      <c r="CF327" s="246"/>
      <c r="CG327" s="246"/>
      <c r="CH327" s="246"/>
      <c r="CI327" s="246"/>
      <c r="CJ327" s="246"/>
      <c r="CK327" s="246"/>
      <c r="CL327" s="246"/>
      <c r="CM327" s="246"/>
      <c r="CN327" s="246"/>
      <c r="CO327" s="246"/>
      <c r="CP327" s="246"/>
      <c r="CQ327" s="246"/>
      <c r="CR327" s="246"/>
      <c r="CS327" s="246"/>
      <c r="CT327" s="246"/>
      <c r="CU327" s="246"/>
      <c r="CV327" s="246"/>
      <c r="CW327" s="246"/>
      <c r="CX327" s="246"/>
      <c r="CY327" s="246"/>
      <c r="CZ327" s="246"/>
      <c r="DA327" s="246"/>
      <c r="DB327" s="246"/>
    </row>
    <row r="328" spans="1:106" ht="28.2" customHeight="1"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  <c r="AJ328" s="246"/>
      <c r="AK328" s="246"/>
      <c r="AL328" s="246"/>
      <c r="AM328" s="246"/>
      <c r="AN328" s="246"/>
      <c r="AO328" s="246"/>
      <c r="AP328" s="246"/>
      <c r="AQ328" s="246"/>
      <c r="AR328" s="246"/>
      <c r="AS328" s="246"/>
      <c r="AT328" s="246"/>
      <c r="AU328" s="246"/>
      <c r="AV328" s="246"/>
      <c r="AW328" s="246"/>
      <c r="AX328" s="246"/>
      <c r="AY328" s="246"/>
      <c r="AZ328" s="246"/>
      <c r="BA328" s="246"/>
      <c r="BB328" s="246"/>
      <c r="BC328" s="246"/>
      <c r="BD328" s="246"/>
      <c r="BE328" s="246"/>
      <c r="BF328" s="246"/>
      <c r="BG328" s="246"/>
      <c r="BH328" s="246"/>
      <c r="BI328" s="246"/>
      <c r="BJ328" s="246"/>
      <c r="BK328" s="246"/>
      <c r="BL328" s="246"/>
      <c r="BM328" s="246"/>
      <c r="BN328" s="246"/>
      <c r="BO328" s="246"/>
      <c r="BP328" s="246"/>
      <c r="BQ328" s="246"/>
      <c r="BR328" s="246"/>
      <c r="BS328" s="246"/>
      <c r="BT328" s="246"/>
      <c r="BU328" s="246"/>
      <c r="BV328" s="246"/>
      <c r="BW328" s="246"/>
      <c r="BX328" s="246"/>
      <c r="BY328" s="246"/>
      <c r="BZ328" s="246"/>
      <c r="CA328" s="246"/>
      <c r="CB328" s="246"/>
      <c r="CC328" s="246"/>
      <c r="CD328" s="246"/>
      <c r="CE328" s="246"/>
      <c r="CF328" s="246"/>
      <c r="CG328" s="246"/>
      <c r="CH328" s="246"/>
      <c r="CI328" s="246"/>
      <c r="CJ328" s="246"/>
      <c r="CK328" s="246"/>
      <c r="CL328" s="246"/>
      <c r="CM328" s="246"/>
      <c r="CN328" s="246"/>
      <c r="CO328" s="246"/>
      <c r="CP328" s="246"/>
      <c r="CQ328" s="246"/>
      <c r="CR328" s="246"/>
      <c r="CS328" s="246"/>
      <c r="CT328" s="246"/>
      <c r="CU328" s="246"/>
      <c r="CV328" s="246"/>
      <c r="CW328" s="246"/>
      <c r="CX328" s="246"/>
      <c r="CY328" s="246"/>
      <c r="CZ328" s="246"/>
      <c r="DA328" s="246"/>
      <c r="DB328" s="246"/>
    </row>
    <row r="329" spans="1:106" ht="14.25" customHeight="1">
      <c r="B329" s="247" t="s">
        <v>145</v>
      </c>
      <c r="C329" s="247"/>
      <c r="D329" s="247"/>
      <c r="E329" s="247"/>
      <c r="F329" s="247"/>
      <c r="G329" s="247"/>
      <c r="H329" s="247"/>
      <c r="I329" s="247"/>
      <c r="J329" s="247"/>
      <c r="K329" s="247"/>
      <c r="L329" s="247"/>
      <c r="M329" s="247"/>
      <c r="N329" s="247"/>
      <c r="O329" s="247"/>
      <c r="P329" s="247"/>
      <c r="Q329" s="247"/>
      <c r="R329" s="247"/>
      <c r="S329" s="247"/>
      <c r="T329" s="247"/>
      <c r="U329" s="247"/>
      <c r="V329" s="247"/>
      <c r="W329" s="247"/>
      <c r="X329" s="247"/>
      <c r="Y329" s="247"/>
      <c r="Z329" s="247"/>
      <c r="AA329" s="247"/>
      <c r="AB329" s="247"/>
      <c r="AC329" s="247"/>
      <c r="AD329" s="25"/>
      <c r="AE329" s="248"/>
      <c r="AF329" s="248"/>
      <c r="AG329" s="248"/>
      <c r="AH329" s="248"/>
      <c r="AI329" s="248"/>
      <c r="AJ329" s="248"/>
      <c r="AK329" s="248"/>
      <c r="AL329" s="248"/>
      <c r="AM329" s="248"/>
      <c r="AN329" s="248"/>
      <c r="AO329" s="248"/>
      <c r="AP329" s="248"/>
      <c r="AQ329" s="248"/>
      <c r="AR329" s="248"/>
      <c r="AS329" s="248"/>
      <c r="AT329" s="248"/>
      <c r="AU329" s="248"/>
      <c r="AV329" s="248"/>
      <c r="AW329" s="248"/>
      <c r="AX329" s="25"/>
      <c r="AY329" s="25"/>
      <c r="AZ329" s="25"/>
      <c r="BA329" s="249" t="s">
        <v>178</v>
      </c>
      <c r="BB329" s="249"/>
      <c r="BC329" s="249"/>
      <c r="BD329" s="249"/>
      <c r="BE329" s="249"/>
      <c r="BF329" s="249"/>
      <c r="BG329" s="249"/>
      <c r="BH329" s="249"/>
      <c r="BI329" s="249"/>
      <c r="BJ329" s="249"/>
      <c r="BK329" s="249"/>
      <c r="BL329" s="249"/>
      <c r="BM329" s="249"/>
      <c r="BN329" s="249"/>
      <c r="BO329" s="249"/>
      <c r="BP329" s="249"/>
      <c r="BQ329" s="249"/>
      <c r="BR329" s="249"/>
      <c r="BS329" s="249"/>
      <c r="BT329" s="249"/>
      <c r="BU329" s="249"/>
      <c r="BV329" s="249"/>
      <c r="BW329" s="249"/>
      <c r="BX329" s="249"/>
      <c r="BY329" s="249"/>
      <c r="BZ329" s="249"/>
      <c r="CA329" s="249"/>
      <c r="CB329" s="249"/>
      <c r="CC329" s="249"/>
      <c r="CD329" s="249"/>
      <c r="CE329" s="249"/>
      <c r="CF329" s="249"/>
      <c r="CG329" s="249"/>
      <c r="CH329" s="249"/>
      <c r="CI329" s="249"/>
      <c r="CJ329" s="249"/>
      <c r="CK329" s="249"/>
    </row>
    <row r="330" spans="1:106" ht="12.75" customHeight="1"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AA330" s="25"/>
      <c r="AB330" s="25"/>
      <c r="AC330" s="25"/>
      <c r="AD330" s="25"/>
      <c r="AE330" s="250" t="s">
        <v>146</v>
      </c>
      <c r="AF330" s="250"/>
      <c r="AG330" s="250"/>
      <c r="AH330" s="250"/>
      <c r="AI330" s="250"/>
      <c r="AJ330" s="250"/>
      <c r="AK330" s="250"/>
      <c r="AL330" s="250"/>
      <c r="AM330" s="250"/>
      <c r="AN330" s="250"/>
      <c r="AO330" s="250"/>
      <c r="AP330" s="250"/>
      <c r="AQ330" s="250"/>
      <c r="AR330" s="250"/>
      <c r="AS330" s="250"/>
      <c r="AT330" s="250"/>
      <c r="AU330" s="250"/>
      <c r="AV330" s="250"/>
      <c r="AW330" s="250"/>
      <c r="AX330" s="251"/>
      <c r="AY330" s="251"/>
      <c r="AZ330" s="251"/>
      <c r="BA330" s="250" t="s">
        <v>147</v>
      </c>
      <c r="BB330" s="250"/>
      <c r="BC330" s="250"/>
      <c r="BD330" s="250"/>
      <c r="BE330" s="250"/>
      <c r="BF330" s="250"/>
      <c r="BG330" s="250"/>
      <c r="BH330" s="250"/>
      <c r="BI330" s="250"/>
      <c r="BJ330" s="250"/>
      <c r="BK330" s="250"/>
      <c r="BL330" s="250"/>
      <c r="BM330" s="250"/>
      <c r="BN330" s="250"/>
      <c r="BO330" s="250"/>
      <c r="BP330" s="250"/>
      <c r="BQ330" s="250"/>
      <c r="BR330" s="250"/>
      <c r="BS330" s="250"/>
      <c r="BT330" s="250"/>
      <c r="BU330" s="250"/>
      <c r="BV330" s="250"/>
      <c r="BW330" s="250"/>
      <c r="BX330" s="250"/>
      <c r="BY330" s="250"/>
      <c r="BZ330" s="250"/>
      <c r="CA330" s="250"/>
      <c r="CB330" s="250"/>
      <c r="CC330" s="250"/>
      <c r="CD330" s="250"/>
      <c r="CE330" s="250"/>
      <c r="CF330" s="250"/>
      <c r="CG330" s="250"/>
      <c r="CH330" s="250"/>
      <c r="CI330" s="250"/>
      <c r="CJ330" s="250"/>
      <c r="CK330" s="250"/>
    </row>
    <row r="331" spans="1:106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52"/>
      <c r="BB331" s="252"/>
      <c r="BC331" s="252"/>
      <c r="BD331" s="252"/>
      <c r="BE331" s="252"/>
      <c r="BF331" s="252"/>
      <c r="BG331" s="252"/>
      <c r="BH331" s="252"/>
      <c r="BI331" s="252"/>
      <c r="BJ331" s="252"/>
      <c r="BK331" s="252"/>
      <c r="BL331" s="252"/>
      <c r="BM331" s="252"/>
      <c r="BN331" s="252"/>
      <c r="BO331" s="252"/>
      <c r="BP331" s="252"/>
      <c r="BQ331" s="252"/>
      <c r="BR331" s="252"/>
      <c r="BS331" s="252"/>
      <c r="BT331" s="252"/>
      <c r="BU331" s="252"/>
      <c r="BV331" s="252"/>
      <c r="BW331" s="252"/>
      <c r="BX331" s="252"/>
      <c r="BY331" s="252"/>
      <c r="BZ331" s="252"/>
      <c r="CA331" s="252"/>
      <c r="CB331" s="252"/>
      <c r="CC331" s="252"/>
      <c r="CD331" s="252"/>
      <c r="CE331" s="252"/>
      <c r="CF331" s="252"/>
      <c r="CG331" s="252"/>
      <c r="CH331" s="252"/>
      <c r="CI331" s="252"/>
      <c r="CJ331" s="252"/>
      <c r="CK331" s="252"/>
    </row>
    <row r="332" spans="1:106" ht="12.75" customHeight="1">
      <c r="B332" s="247" t="s">
        <v>148</v>
      </c>
      <c r="C332" s="247"/>
      <c r="D332" s="247"/>
      <c r="E332" s="247"/>
      <c r="F332" s="247"/>
      <c r="G332" s="247"/>
      <c r="H332" s="247"/>
      <c r="I332" s="247"/>
      <c r="J332" s="247"/>
      <c r="K332" s="247"/>
      <c r="L332" s="247"/>
      <c r="M332" s="247"/>
      <c r="N332" s="247"/>
      <c r="O332" s="247"/>
      <c r="P332" s="247"/>
      <c r="Q332" s="247"/>
      <c r="R332" s="247"/>
      <c r="S332" s="247"/>
      <c r="T332" s="247"/>
      <c r="U332" s="247"/>
      <c r="V332" s="247"/>
      <c r="W332" s="247"/>
      <c r="X332" s="247"/>
      <c r="Y332" s="247"/>
      <c r="Z332" s="247"/>
      <c r="AA332" s="247"/>
      <c r="AB332" s="247"/>
      <c r="AC332" s="247"/>
      <c r="AD332" s="25"/>
      <c r="AE332" s="248"/>
      <c r="AF332" s="248"/>
      <c r="AG332" s="248"/>
      <c r="AH332" s="248"/>
      <c r="AI332" s="248"/>
      <c r="AJ332" s="248"/>
      <c r="AK332" s="248"/>
      <c r="AL332" s="248"/>
      <c r="AM332" s="248"/>
      <c r="AN332" s="248"/>
      <c r="AO332" s="248"/>
      <c r="AP332" s="248"/>
      <c r="AQ332" s="248"/>
      <c r="AR332" s="248"/>
      <c r="AS332" s="248"/>
      <c r="AT332" s="248"/>
      <c r="AU332" s="248"/>
      <c r="AV332" s="248"/>
      <c r="AW332" s="248"/>
      <c r="AX332" s="25"/>
      <c r="AY332" s="25"/>
      <c r="AZ332" s="25"/>
      <c r="BA332" s="249" t="s">
        <v>179</v>
      </c>
      <c r="BB332" s="249"/>
      <c r="BC332" s="249"/>
      <c r="BD332" s="249"/>
      <c r="BE332" s="249"/>
      <c r="BF332" s="249"/>
      <c r="BG332" s="249"/>
      <c r="BH332" s="249"/>
      <c r="BI332" s="249"/>
      <c r="BJ332" s="249"/>
      <c r="BK332" s="249"/>
      <c r="BL332" s="249"/>
      <c r="BM332" s="249"/>
      <c r="BN332" s="249"/>
      <c r="BO332" s="249"/>
      <c r="BP332" s="249"/>
      <c r="BQ332" s="249"/>
      <c r="BR332" s="249"/>
      <c r="BS332" s="249"/>
      <c r="BT332" s="249"/>
      <c r="BU332" s="249"/>
      <c r="BV332" s="249"/>
      <c r="BW332" s="249"/>
      <c r="BX332" s="249"/>
      <c r="BY332" s="249"/>
      <c r="BZ332" s="249"/>
      <c r="CA332" s="249"/>
      <c r="CB332" s="249"/>
      <c r="CC332" s="249"/>
      <c r="CD332" s="249"/>
      <c r="CE332" s="249"/>
      <c r="CF332" s="249"/>
      <c r="CG332" s="249"/>
      <c r="CH332" s="249"/>
      <c r="CI332" s="249"/>
      <c r="CJ332" s="249"/>
      <c r="CK332" s="249"/>
    </row>
    <row r="333" spans="1:106" ht="12.75" customHeight="1"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0" t="s">
        <v>146</v>
      </c>
      <c r="AF333" s="250"/>
      <c r="AG333" s="250"/>
      <c r="AH333" s="250"/>
      <c r="AI333" s="250"/>
      <c r="AJ333" s="250"/>
      <c r="AK333" s="250"/>
      <c r="AL333" s="250"/>
      <c r="AM333" s="250"/>
      <c r="AN333" s="250"/>
      <c r="AO333" s="250"/>
      <c r="AP333" s="250"/>
      <c r="AQ333" s="250"/>
      <c r="AR333" s="250"/>
      <c r="AS333" s="250"/>
      <c r="AT333" s="250"/>
      <c r="AU333" s="250"/>
      <c r="AV333" s="250"/>
      <c r="AW333" s="250"/>
      <c r="AX333" s="251"/>
      <c r="AY333" s="251"/>
      <c r="AZ333" s="251"/>
      <c r="BA333" s="250" t="s">
        <v>147</v>
      </c>
      <c r="BB333" s="250"/>
      <c r="BC333" s="250"/>
      <c r="BD333" s="250"/>
      <c r="BE333" s="250"/>
      <c r="BF333" s="250"/>
      <c r="BG333" s="250"/>
      <c r="BH333" s="250"/>
      <c r="BI333" s="250"/>
      <c r="BJ333" s="250"/>
      <c r="BK333" s="250"/>
      <c r="BL333" s="250"/>
      <c r="BM333" s="250"/>
      <c r="BN333" s="250"/>
      <c r="BO333" s="250"/>
      <c r="BP333" s="250"/>
      <c r="BQ333" s="250"/>
      <c r="BR333" s="250"/>
      <c r="BS333" s="250"/>
      <c r="BT333" s="250"/>
      <c r="BU333" s="250"/>
      <c r="BV333" s="250"/>
      <c r="BW333" s="250"/>
      <c r="BX333" s="250"/>
      <c r="BY333" s="250"/>
      <c r="BZ333" s="250"/>
      <c r="CA333" s="250"/>
      <c r="CB333" s="250"/>
      <c r="CC333" s="250"/>
      <c r="CD333" s="250"/>
      <c r="CE333" s="250"/>
      <c r="CF333" s="250"/>
      <c r="CG333" s="250"/>
      <c r="CH333" s="250"/>
      <c r="CI333" s="250"/>
      <c r="CJ333" s="250"/>
      <c r="CK333" s="250"/>
    </row>
  </sheetData>
  <mergeCells count="2123">
    <mergeCell ref="CW225:CZ225"/>
    <mergeCell ref="CW230:CZ230"/>
    <mergeCell ref="CW235:CZ235"/>
    <mergeCell ref="CX240:CZ240"/>
    <mergeCell ref="C326:DB326"/>
    <mergeCell ref="A288:DB288"/>
    <mergeCell ref="AY225:BE225"/>
    <mergeCell ref="BF225:BL225"/>
    <mergeCell ref="BT226:BZ226"/>
    <mergeCell ref="CO225:CU225"/>
    <mergeCell ref="A172:E172"/>
    <mergeCell ref="F172:CZ172"/>
    <mergeCell ref="A173:E173"/>
    <mergeCell ref="F173:AA173"/>
    <mergeCell ref="AB173:AG173"/>
    <mergeCell ref="AH173:AR173"/>
    <mergeCell ref="A175:E175"/>
    <mergeCell ref="F175:AA175"/>
    <mergeCell ref="BT173:BY173"/>
    <mergeCell ref="CT175:CZ175"/>
    <mergeCell ref="BM173:BS173"/>
    <mergeCell ref="BZ173:CF173"/>
    <mergeCell ref="CG173:CM173"/>
    <mergeCell ref="AB175:AG175"/>
    <mergeCell ref="AH175:AR175"/>
    <mergeCell ref="CN173:CS173"/>
    <mergeCell ref="BT175:BY175"/>
    <mergeCell ref="BZ175:CF175"/>
    <mergeCell ref="CG175:CM175"/>
    <mergeCell ref="CN175:CS175"/>
    <mergeCell ref="AS175:AY175"/>
    <mergeCell ref="AZ175:BE175"/>
    <mergeCell ref="A202:E202"/>
    <mergeCell ref="A167:E167"/>
    <mergeCell ref="F167:CZ167"/>
    <mergeCell ref="A168:E168"/>
    <mergeCell ref="F168:CZ168"/>
    <mergeCell ref="A169:E169"/>
    <mergeCell ref="F169:AA169"/>
    <mergeCell ref="AB169:AG169"/>
    <mergeCell ref="AH169:AR169"/>
    <mergeCell ref="CN169:CS169"/>
    <mergeCell ref="CT169:CZ169"/>
    <mergeCell ref="AZ169:BE169"/>
    <mergeCell ref="BF169:BL169"/>
    <mergeCell ref="BM169:BS169"/>
    <mergeCell ref="BT169:BY169"/>
    <mergeCell ref="CG169:CM169"/>
    <mergeCell ref="A170:E170"/>
    <mergeCell ref="F170:CZ170"/>
    <mergeCell ref="A171:E171"/>
    <mergeCell ref="F171:AA171"/>
    <mergeCell ref="AB171:AG171"/>
    <mergeCell ref="AH171:AR171"/>
    <mergeCell ref="AS171:AY171"/>
    <mergeCell ref="CN171:CS171"/>
    <mergeCell ref="AZ171:BE171"/>
    <mergeCell ref="BF171:BL171"/>
    <mergeCell ref="AS173:AY173"/>
    <mergeCell ref="BF173:BL173"/>
    <mergeCell ref="CT171:CZ171"/>
    <mergeCell ref="BM171:BS171"/>
    <mergeCell ref="BT171:BY171"/>
    <mergeCell ref="BZ177:CD177"/>
    <mergeCell ref="CT148:CZ148"/>
    <mergeCell ref="CG146:CM146"/>
    <mergeCell ref="CN146:CS146"/>
    <mergeCell ref="CT152:CZ152"/>
    <mergeCell ref="BF146:BL146"/>
    <mergeCell ref="BM146:BS146"/>
    <mergeCell ref="BT146:BY146"/>
    <mergeCell ref="BZ146:CF146"/>
    <mergeCell ref="BT147:BY147"/>
    <mergeCell ref="BZ147:CF147"/>
    <mergeCell ref="CG147:CM147"/>
    <mergeCell ref="CT146:CZ146"/>
    <mergeCell ref="CT147:CZ147"/>
    <mergeCell ref="CN157:CS157"/>
    <mergeCell ref="CT157:CZ157"/>
    <mergeCell ref="AS159:AY159"/>
    <mergeCell ref="AZ159:BE159"/>
    <mergeCell ref="CG157:CM157"/>
    <mergeCell ref="BZ157:CF157"/>
    <mergeCell ref="BT157:BY157"/>
    <mergeCell ref="BT159:BY159"/>
    <mergeCell ref="CT159:CZ159"/>
    <mergeCell ref="AS146:AY146"/>
    <mergeCell ref="AZ146:BE146"/>
    <mergeCell ref="BF148:BL148"/>
    <mergeCell ref="BM148:BS148"/>
    <mergeCell ref="BT148:BY148"/>
    <mergeCell ref="BZ148:CF148"/>
    <mergeCell ref="CG148:CM148"/>
    <mergeCell ref="CN148:CS148"/>
    <mergeCell ref="AS150:AY150"/>
    <mergeCell ref="AZ150:BE150"/>
    <mergeCell ref="BK1:CW1"/>
    <mergeCell ref="BK2:CW2"/>
    <mergeCell ref="BK3:CW3"/>
    <mergeCell ref="BK4:CW4"/>
    <mergeCell ref="A6:CW6"/>
    <mergeCell ref="A8:BG8"/>
    <mergeCell ref="BM8:CC8"/>
    <mergeCell ref="CH8:CX8"/>
    <mergeCell ref="BF144:BL144"/>
    <mergeCell ref="BM144:BS144"/>
    <mergeCell ref="A144:E144"/>
    <mergeCell ref="F144:AA144"/>
    <mergeCell ref="AB144:AG144"/>
    <mergeCell ref="AH144:AR144"/>
    <mergeCell ref="BT144:BY144"/>
    <mergeCell ref="BZ144:CF144"/>
    <mergeCell ref="CG144:CM144"/>
    <mergeCell ref="CN144:CS144"/>
    <mergeCell ref="CT144:CZ144"/>
    <mergeCell ref="A23:BK23"/>
    <mergeCell ref="D24:CW24"/>
    <mergeCell ref="D25:CW25"/>
    <mergeCell ref="D26:CW26"/>
    <mergeCell ref="A29:CY29"/>
    <mergeCell ref="B31:CY31"/>
    <mergeCell ref="D27:CW27"/>
    <mergeCell ref="A12:BG12"/>
    <mergeCell ref="BM12:CC12"/>
    <mergeCell ref="CH12:CY12"/>
    <mergeCell ref="B14:L14"/>
    <mergeCell ref="P14:Z14"/>
    <mergeCell ref="AC14:AM14"/>
    <mergeCell ref="AQ14:CC14"/>
    <mergeCell ref="CH14:CX14"/>
    <mergeCell ref="BU38:BZ39"/>
    <mergeCell ref="CA38:CF39"/>
    <mergeCell ref="CG38:CM39"/>
    <mergeCell ref="CN38:CS39"/>
    <mergeCell ref="B21:CE21"/>
    <mergeCell ref="A9:BG9"/>
    <mergeCell ref="BM9:CD9"/>
    <mergeCell ref="CH9:CY9"/>
    <mergeCell ref="A11:BG11"/>
    <mergeCell ref="BM11:CC11"/>
    <mergeCell ref="CH11:CX11"/>
    <mergeCell ref="AI38:AO39"/>
    <mergeCell ref="AP38:AU39"/>
    <mergeCell ref="AV38:BA39"/>
    <mergeCell ref="BB38:BG39"/>
    <mergeCell ref="BH38:BN39"/>
    <mergeCell ref="BO38:BT39"/>
    <mergeCell ref="A33:CZ33"/>
    <mergeCell ref="A35:CZ35"/>
    <mergeCell ref="CN36:CR36"/>
    <mergeCell ref="A37:E39"/>
    <mergeCell ref="F37:V39"/>
    <mergeCell ref="W37:AU37"/>
    <mergeCell ref="AV37:BT37"/>
    <mergeCell ref="BU37:CS37"/>
    <mergeCell ref="W38:AB39"/>
    <mergeCell ref="AC38:AH39"/>
    <mergeCell ref="CH15:CY15"/>
    <mergeCell ref="A17:CX17"/>
    <mergeCell ref="A19:CX19"/>
    <mergeCell ref="B20:CY20"/>
    <mergeCell ref="B15:L15"/>
    <mergeCell ref="P15:Z15"/>
    <mergeCell ref="AC15:AM15"/>
    <mergeCell ref="AQ15:CC15"/>
    <mergeCell ref="BH41:BN41"/>
    <mergeCell ref="BO41:BT41"/>
    <mergeCell ref="BU41:BZ41"/>
    <mergeCell ref="CA41:CF41"/>
    <mergeCell ref="CG41:CM41"/>
    <mergeCell ref="CN41:CS41"/>
    <mergeCell ref="CG40:CM40"/>
    <mergeCell ref="CN40:CS40"/>
    <mergeCell ref="A41:E41"/>
    <mergeCell ref="F41:V41"/>
    <mergeCell ref="W41:AB41"/>
    <mergeCell ref="AC41:AH41"/>
    <mergeCell ref="AI41:AO41"/>
    <mergeCell ref="AP41:AU41"/>
    <mergeCell ref="AV41:BA41"/>
    <mergeCell ref="BB41:BG41"/>
    <mergeCell ref="AV40:BA40"/>
    <mergeCell ref="BB40:BG40"/>
    <mergeCell ref="BH40:BN40"/>
    <mergeCell ref="BO40:BT40"/>
    <mergeCell ref="BU40:BZ40"/>
    <mergeCell ref="CA40:CF40"/>
    <mergeCell ref="A40:E40"/>
    <mergeCell ref="F40:V40"/>
    <mergeCell ref="W40:AB40"/>
    <mergeCell ref="AC40:AH40"/>
    <mergeCell ref="AI40:AO40"/>
    <mergeCell ref="AP40:AU40"/>
    <mergeCell ref="BU43:BZ43"/>
    <mergeCell ref="CA43:CF43"/>
    <mergeCell ref="BU44:BZ44"/>
    <mergeCell ref="CA44:CF44"/>
    <mergeCell ref="AI43:AO43"/>
    <mergeCell ref="AP43:AU43"/>
    <mergeCell ref="CG43:CM43"/>
    <mergeCell ref="CN43:CS43"/>
    <mergeCell ref="CG42:CM42"/>
    <mergeCell ref="CN42:CS42"/>
    <mergeCell ref="A43:E43"/>
    <mergeCell ref="F43:V43"/>
    <mergeCell ref="W43:AB43"/>
    <mergeCell ref="AC43:AH43"/>
    <mergeCell ref="BH42:BN42"/>
    <mergeCell ref="BO42:BT42"/>
    <mergeCell ref="AV43:BA43"/>
    <mergeCell ref="BB43:BG43"/>
    <mergeCell ref="BH43:BN43"/>
    <mergeCell ref="BO43:BT43"/>
    <mergeCell ref="BU42:BZ42"/>
    <mergeCell ref="CA42:CF42"/>
    <mergeCell ref="AV42:BA42"/>
    <mergeCell ref="BB42:BG42"/>
    <mergeCell ref="A42:E42"/>
    <mergeCell ref="F42:V42"/>
    <mergeCell ref="W42:AB42"/>
    <mergeCell ref="AC42:AH42"/>
    <mergeCell ref="AI42:AO42"/>
    <mergeCell ref="AP42:AU42"/>
    <mergeCell ref="BU45:BZ45"/>
    <mergeCell ref="CA45:CF45"/>
    <mergeCell ref="BO46:BT46"/>
    <mergeCell ref="BU46:BZ46"/>
    <mergeCell ref="CA46:CF46"/>
    <mergeCell ref="CG45:CM45"/>
    <mergeCell ref="CG46:CM46"/>
    <mergeCell ref="CN45:CS45"/>
    <mergeCell ref="CG44:CM44"/>
    <mergeCell ref="CN44:CS44"/>
    <mergeCell ref="A45:E45"/>
    <mergeCell ref="F45:V45"/>
    <mergeCell ref="W45:AB45"/>
    <mergeCell ref="AC45:AH45"/>
    <mergeCell ref="BH44:BN44"/>
    <mergeCell ref="BO44:BT44"/>
    <mergeCell ref="AI45:AO45"/>
    <mergeCell ref="AP45:AU45"/>
    <mergeCell ref="AV45:BA45"/>
    <mergeCell ref="BB45:BG45"/>
    <mergeCell ref="BH45:BN45"/>
    <mergeCell ref="BO45:BT45"/>
    <mergeCell ref="AI44:AO44"/>
    <mergeCell ref="AP44:AU44"/>
    <mergeCell ref="AV44:BA44"/>
    <mergeCell ref="BB44:BG44"/>
    <mergeCell ref="A44:E44"/>
    <mergeCell ref="F44:V44"/>
    <mergeCell ref="W44:AB44"/>
    <mergeCell ref="AC44:AH44"/>
    <mergeCell ref="BO47:BT47"/>
    <mergeCell ref="BU47:BZ47"/>
    <mergeCell ref="CA47:CF47"/>
    <mergeCell ref="CG47:CM47"/>
    <mergeCell ref="CN47:CS47"/>
    <mergeCell ref="A49:CZ49"/>
    <mergeCell ref="BB47:BG47"/>
    <mergeCell ref="BH47:BN47"/>
    <mergeCell ref="CN46:CS46"/>
    <mergeCell ref="A47:V47"/>
    <mergeCell ref="W47:AB47"/>
    <mergeCell ref="AC47:AH47"/>
    <mergeCell ref="AI47:AO47"/>
    <mergeCell ref="AP47:AU47"/>
    <mergeCell ref="AV47:BA47"/>
    <mergeCell ref="AI46:AO46"/>
    <mergeCell ref="AP46:AU46"/>
    <mergeCell ref="AV46:BA46"/>
    <mergeCell ref="BB46:BG46"/>
    <mergeCell ref="BH46:BN46"/>
    <mergeCell ref="A46:E46"/>
    <mergeCell ref="F46:V46"/>
    <mergeCell ref="W46:AB46"/>
    <mergeCell ref="AC46:AH46"/>
    <mergeCell ref="BB52:BG53"/>
    <mergeCell ref="BH52:BN53"/>
    <mergeCell ref="BO52:BT53"/>
    <mergeCell ref="A54:E54"/>
    <mergeCell ref="F54:V54"/>
    <mergeCell ref="W54:AB54"/>
    <mergeCell ref="AC54:AH54"/>
    <mergeCell ref="AI54:AO54"/>
    <mergeCell ref="AP54:AU54"/>
    <mergeCell ref="AV54:BA54"/>
    <mergeCell ref="BO50:BS50"/>
    <mergeCell ref="A51:E53"/>
    <mergeCell ref="F51:V53"/>
    <mergeCell ref="W51:AU51"/>
    <mergeCell ref="AV51:BT51"/>
    <mergeCell ref="W52:AB53"/>
    <mergeCell ref="AC52:AH53"/>
    <mergeCell ref="AI52:AO53"/>
    <mergeCell ref="AP52:AU53"/>
    <mergeCell ref="AV52:BA53"/>
    <mergeCell ref="BB55:BG55"/>
    <mergeCell ref="BH55:BN55"/>
    <mergeCell ref="BO55:BT55"/>
    <mergeCell ref="BB56:BG56"/>
    <mergeCell ref="BH56:BN56"/>
    <mergeCell ref="BO56:BT56"/>
    <mergeCell ref="BU56:BZ56"/>
    <mergeCell ref="A56:E56"/>
    <mergeCell ref="F56:V56"/>
    <mergeCell ref="W56:AB56"/>
    <mergeCell ref="AC56:AH56"/>
    <mergeCell ref="AI56:AO56"/>
    <mergeCell ref="AP56:AU56"/>
    <mergeCell ref="AV56:BA56"/>
    <mergeCell ref="BB54:BG54"/>
    <mergeCell ref="BH54:BN54"/>
    <mergeCell ref="BO54:BT54"/>
    <mergeCell ref="A55:E55"/>
    <mergeCell ref="F55:V55"/>
    <mergeCell ref="W55:AB55"/>
    <mergeCell ref="AC55:AH55"/>
    <mergeCell ref="AI55:AO55"/>
    <mergeCell ref="AP55:AU55"/>
    <mergeCell ref="AV55:BA55"/>
    <mergeCell ref="BO57:BT57"/>
    <mergeCell ref="A58:E58"/>
    <mergeCell ref="F58:V58"/>
    <mergeCell ref="W58:AB58"/>
    <mergeCell ref="AC58:AH58"/>
    <mergeCell ref="AI58:AO58"/>
    <mergeCell ref="AP58:AU58"/>
    <mergeCell ref="AV58:BA58"/>
    <mergeCell ref="BB58:BG58"/>
    <mergeCell ref="BH58:BN58"/>
    <mergeCell ref="CN56:CS56"/>
    <mergeCell ref="A57:E57"/>
    <mergeCell ref="F57:V57"/>
    <mergeCell ref="W57:AB57"/>
    <mergeCell ref="AC57:AH57"/>
    <mergeCell ref="AI57:AO57"/>
    <mergeCell ref="AP57:AU57"/>
    <mergeCell ref="AV57:BA57"/>
    <mergeCell ref="BB57:BG57"/>
    <mergeCell ref="BH57:BN57"/>
    <mergeCell ref="CA56:CF56"/>
    <mergeCell ref="CG56:CM56"/>
    <mergeCell ref="CN58:CS58"/>
    <mergeCell ref="CG58:CM58"/>
    <mergeCell ref="BO59:BT59"/>
    <mergeCell ref="BH59:BN59"/>
    <mergeCell ref="BO58:BT58"/>
    <mergeCell ref="BU58:BZ58"/>
    <mergeCell ref="CA58:CF58"/>
    <mergeCell ref="AV59:BA59"/>
    <mergeCell ref="BH60:BN60"/>
    <mergeCell ref="A59:E59"/>
    <mergeCell ref="F59:V59"/>
    <mergeCell ref="W59:AB59"/>
    <mergeCell ref="AC59:AH59"/>
    <mergeCell ref="AI59:AO59"/>
    <mergeCell ref="BB59:BG59"/>
    <mergeCell ref="AP59:AU59"/>
    <mergeCell ref="BB60:BG60"/>
    <mergeCell ref="BH61:BN61"/>
    <mergeCell ref="BI68:BO69"/>
    <mergeCell ref="A64:CZ64"/>
    <mergeCell ref="B65:DA65"/>
    <mergeCell ref="BV68:CA69"/>
    <mergeCell ref="CB68:CG69"/>
    <mergeCell ref="CO66:CS66"/>
    <mergeCell ref="BV67:CT67"/>
    <mergeCell ref="AI61:AO61"/>
    <mergeCell ref="AP61:AU61"/>
    <mergeCell ref="AP60:AU60"/>
    <mergeCell ref="AV61:BA61"/>
    <mergeCell ref="AV60:BA60"/>
    <mergeCell ref="BO61:BT61"/>
    <mergeCell ref="BB61:BG61"/>
    <mergeCell ref="A60:E60"/>
    <mergeCell ref="F60:V60"/>
    <mergeCell ref="W60:AB60"/>
    <mergeCell ref="AC60:AH60"/>
    <mergeCell ref="AI60:AO60"/>
    <mergeCell ref="BO60:BT60"/>
    <mergeCell ref="A61:V61"/>
    <mergeCell ref="W61:AB61"/>
    <mergeCell ref="AC61:AH61"/>
    <mergeCell ref="A70:E70"/>
    <mergeCell ref="F70:W70"/>
    <mergeCell ref="X70:AB70"/>
    <mergeCell ref="AC70:AH70"/>
    <mergeCell ref="BI70:BO70"/>
    <mergeCell ref="BP70:BU70"/>
    <mergeCell ref="AI70:AO70"/>
    <mergeCell ref="AP70:AU70"/>
    <mergeCell ref="AV70:BB70"/>
    <mergeCell ref="BC70:BH70"/>
    <mergeCell ref="CH70:CN70"/>
    <mergeCell ref="CH72:CN72"/>
    <mergeCell ref="CO72:CT72"/>
    <mergeCell ref="CO70:CT70"/>
    <mergeCell ref="X68:AB69"/>
    <mergeCell ref="AC68:AH69"/>
    <mergeCell ref="BP68:BU69"/>
    <mergeCell ref="CH68:CN69"/>
    <mergeCell ref="CO68:CT69"/>
    <mergeCell ref="A67:E69"/>
    <mergeCell ref="F67:W69"/>
    <mergeCell ref="X67:AU67"/>
    <mergeCell ref="AV67:BU67"/>
    <mergeCell ref="AI68:AO69"/>
    <mergeCell ref="AP68:AU69"/>
    <mergeCell ref="AV68:BB69"/>
    <mergeCell ref="BC68:BH69"/>
    <mergeCell ref="BV70:CA70"/>
    <mergeCell ref="CB70:CG70"/>
    <mergeCell ref="B75:DA75"/>
    <mergeCell ref="CO76:CS76"/>
    <mergeCell ref="BI72:BO72"/>
    <mergeCell ref="BP72:BU72"/>
    <mergeCell ref="BV72:CA72"/>
    <mergeCell ref="CB72:CG72"/>
    <mergeCell ref="AI72:AO72"/>
    <mergeCell ref="AP72:AU72"/>
    <mergeCell ref="AV72:BB72"/>
    <mergeCell ref="BC72:BH72"/>
    <mergeCell ref="A72:E72"/>
    <mergeCell ref="F72:W72"/>
    <mergeCell ref="X72:AB72"/>
    <mergeCell ref="AC72:AH72"/>
    <mergeCell ref="CH71:CN71"/>
    <mergeCell ref="CO71:CT71"/>
    <mergeCell ref="AI71:AO71"/>
    <mergeCell ref="AP71:AU71"/>
    <mergeCell ref="AV71:BB71"/>
    <mergeCell ref="BC71:BH71"/>
    <mergeCell ref="A71:E71"/>
    <mergeCell ref="F71:W71"/>
    <mergeCell ref="X71:AB71"/>
    <mergeCell ref="AC71:AH71"/>
    <mergeCell ref="BV71:CA71"/>
    <mergeCell ref="CB71:CG71"/>
    <mergeCell ref="BI71:BO71"/>
    <mergeCell ref="BP71:BU71"/>
    <mergeCell ref="CO78:CT79"/>
    <mergeCell ref="A80:E80"/>
    <mergeCell ref="F80:W80"/>
    <mergeCell ref="X80:AB80"/>
    <mergeCell ref="AC80:AH80"/>
    <mergeCell ref="AI80:AO80"/>
    <mergeCell ref="AP80:AU80"/>
    <mergeCell ref="AV80:BB80"/>
    <mergeCell ref="BC80:BH80"/>
    <mergeCell ref="BI80:BO80"/>
    <mergeCell ref="BC78:BH79"/>
    <mergeCell ref="BI78:BO79"/>
    <mergeCell ref="BP78:BU79"/>
    <mergeCell ref="BV78:CA79"/>
    <mergeCell ref="CB78:CG79"/>
    <mergeCell ref="CH78:CN79"/>
    <mergeCell ref="A77:E79"/>
    <mergeCell ref="F77:W79"/>
    <mergeCell ref="X77:AU77"/>
    <mergeCell ref="AV77:BU77"/>
    <mergeCell ref="BV77:CT77"/>
    <mergeCell ref="X78:AB79"/>
    <mergeCell ref="AC78:AH79"/>
    <mergeCell ref="AI78:AO79"/>
    <mergeCell ref="AP78:AU79"/>
    <mergeCell ref="AV78:BB79"/>
    <mergeCell ref="CO81:CT81"/>
    <mergeCell ref="B83:DA83"/>
    <mergeCell ref="BC81:BH81"/>
    <mergeCell ref="BI81:BO81"/>
    <mergeCell ref="BP81:BU81"/>
    <mergeCell ref="BV81:CA81"/>
    <mergeCell ref="AP81:AU81"/>
    <mergeCell ref="AV81:BB81"/>
    <mergeCell ref="CB81:CG81"/>
    <mergeCell ref="CH81:CN81"/>
    <mergeCell ref="CO80:CT80"/>
    <mergeCell ref="A81:E81"/>
    <mergeCell ref="F81:W81"/>
    <mergeCell ref="X81:AB81"/>
    <mergeCell ref="AC81:AH81"/>
    <mergeCell ref="AI81:AO81"/>
    <mergeCell ref="BP80:BU80"/>
    <mergeCell ref="BV80:CA80"/>
    <mergeCell ref="CB80:CG80"/>
    <mergeCell ref="CH80:CN80"/>
    <mergeCell ref="BC86:BH87"/>
    <mergeCell ref="BI86:BO87"/>
    <mergeCell ref="BP86:BU87"/>
    <mergeCell ref="A88:E88"/>
    <mergeCell ref="F88:W88"/>
    <mergeCell ref="X88:AB88"/>
    <mergeCell ref="AC88:AH88"/>
    <mergeCell ref="AI88:AO88"/>
    <mergeCell ref="AP88:AU88"/>
    <mergeCell ref="AV88:BB88"/>
    <mergeCell ref="BP84:BT84"/>
    <mergeCell ref="A85:E87"/>
    <mergeCell ref="F85:W87"/>
    <mergeCell ref="X85:AU85"/>
    <mergeCell ref="AV85:BU85"/>
    <mergeCell ref="X86:AB87"/>
    <mergeCell ref="AC86:AH87"/>
    <mergeCell ref="AI86:AO87"/>
    <mergeCell ref="AP86:AU87"/>
    <mergeCell ref="AV86:BB87"/>
    <mergeCell ref="BC89:BH89"/>
    <mergeCell ref="BI89:BO89"/>
    <mergeCell ref="BP89:BU89"/>
    <mergeCell ref="A90:E90"/>
    <mergeCell ref="F90:W90"/>
    <mergeCell ref="X90:AB90"/>
    <mergeCell ref="AC90:AH90"/>
    <mergeCell ref="AI90:AO90"/>
    <mergeCell ref="AP90:AU90"/>
    <mergeCell ref="AV90:BB90"/>
    <mergeCell ref="BC88:BH88"/>
    <mergeCell ref="BI88:BO88"/>
    <mergeCell ref="BP88:BU88"/>
    <mergeCell ref="A89:E89"/>
    <mergeCell ref="F89:W89"/>
    <mergeCell ref="X89:AB89"/>
    <mergeCell ref="AC89:AH89"/>
    <mergeCell ref="AI89:AO89"/>
    <mergeCell ref="AP89:AU89"/>
    <mergeCell ref="AV89:BB89"/>
    <mergeCell ref="BP95:BU96"/>
    <mergeCell ref="A97:E97"/>
    <mergeCell ref="F97:W97"/>
    <mergeCell ref="X97:AB97"/>
    <mergeCell ref="AC97:AH97"/>
    <mergeCell ref="AI97:AO97"/>
    <mergeCell ref="AP97:AU97"/>
    <mergeCell ref="AV97:BB97"/>
    <mergeCell ref="BC97:BH97"/>
    <mergeCell ref="BI97:BO97"/>
    <mergeCell ref="AC95:AH96"/>
    <mergeCell ref="AI95:AO96"/>
    <mergeCell ref="AP95:AU96"/>
    <mergeCell ref="AV95:BB96"/>
    <mergeCell ref="BC95:BH96"/>
    <mergeCell ref="BI95:BO96"/>
    <mergeCell ref="BC90:BH90"/>
    <mergeCell ref="BI90:BO90"/>
    <mergeCell ref="BP90:BU90"/>
    <mergeCell ref="B92:DA92"/>
    <mergeCell ref="BP93:BT93"/>
    <mergeCell ref="A94:E96"/>
    <mergeCell ref="F94:W96"/>
    <mergeCell ref="X94:AU94"/>
    <mergeCell ref="AV94:BU94"/>
    <mergeCell ref="X95:AB96"/>
    <mergeCell ref="BP98:BU98"/>
    <mergeCell ref="B101:DA101"/>
    <mergeCell ref="C102:DB102"/>
    <mergeCell ref="CV103:CZ103"/>
    <mergeCell ref="A104:E105"/>
    <mergeCell ref="F104:AA105"/>
    <mergeCell ref="AB104:BA104"/>
    <mergeCell ref="BB104:CA104"/>
    <mergeCell ref="CB104:DA104"/>
    <mergeCell ref="AB105:AG105"/>
    <mergeCell ref="BP97:BU97"/>
    <mergeCell ref="A98:E98"/>
    <mergeCell ref="F98:W98"/>
    <mergeCell ref="X98:AB98"/>
    <mergeCell ref="AC98:AH98"/>
    <mergeCell ref="AI98:AO98"/>
    <mergeCell ref="AP98:AU98"/>
    <mergeCell ref="AV98:BB98"/>
    <mergeCell ref="BC98:BH98"/>
    <mergeCell ref="BI98:BO98"/>
    <mergeCell ref="CH106:CN106"/>
    <mergeCell ref="CO106:CU106"/>
    <mergeCell ref="CV106:DA106"/>
    <mergeCell ref="A107:E107"/>
    <mergeCell ref="F107:AA107"/>
    <mergeCell ref="AB107:AG107"/>
    <mergeCell ref="AH107:AN107"/>
    <mergeCell ref="AO107:AU107"/>
    <mergeCell ref="AV107:BA107"/>
    <mergeCell ref="BB107:BG107"/>
    <mergeCell ref="AV106:BA106"/>
    <mergeCell ref="BB106:BG106"/>
    <mergeCell ref="BH106:BN106"/>
    <mergeCell ref="BO106:BU106"/>
    <mergeCell ref="BV106:CA106"/>
    <mergeCell ref="CB106:CG106"/>
    <mergeCell ref="BV105:CA105"/>
    <mergeCell ref="CB105:CG105"/>
    <mergeCell ref="CH105:CN105"/>
    <mergeCell ref="CO105:CU105"/>
    <mergeCell ref="CV105:DA105"/>
    <mergeCell ref="A106:E106"/>
    <mergeCell ref="F106:AA106"/>
    <mergeCell ref="AB106:AG106"/>
    <mergeCell ref="AH106:AN106"/>
    <mergeCell ref="AO106:AU106"/>
    <mergeCell ref="AH105:AN105"/>
    <mergeCell ref="AO105:AU105"/>
    <mergeCell ref="AV105:BA105"/>
    <mergeCell ref="BB105:BG105"/>
    <mergeCell ref="BH105:BN105"/>
    <mergeCell ref="BO105:BU105"/>
    <mergeCell ref="CV108:DA108"/>
    <mergeCell ref="A109:E109"/>
    <mergeCell ref="F109:AA109"/>
    <mergeCell ref="AB109:AG109"/>
    <mergeCell ref="AH109:AN109"/>
    <mergeCell ref="AO109:AU109"/>
    <mergeCell ref="BV108:CA108"/>
    <mergeCell ref="CB108:CG108"/>
    <mergeCell ref="CH108:CN108"/>
    <mergeCell ref="CO108:CU108"/>
    <mergeCell ref="CV107:DA107"/>
    <mergeCell ref="A108:E108"/>
    <mergeCell ref="F108:AA108"/>
    <mergeCell ref="AB108:AG108"/>
    <mergeCell ref="AH108:AN108"/>
    <mergeCell ref="AO108:AU108"/>
    <mergeCell ref="AV108:BA108"/>
    <mergeCell ref="BB108:BG108"/>
    <mergeCell ref="BH108:BN108"/>
    <mergeCell ref="BO108:BU108"/>
    <mergeCell ref="BH107:BN107"/>
    <mergeCell ref="BO107:BU107"/>
    <mergeCell ref="BV107:CA107"/>
    <mergeCell ref="CB107:CG107"/>
    <mergeCell ref="CH107:CN107"/>
    <mergeCell ref="CO107:CU107"/>
    <mergeCell ref="CH109:CN109"/>
    <mergeCell ref="CO109:CU109"/>
    <mergeCell ref="BV109:CA109"/>
    <mergeCell ref="CB109:CG109"/>
    <mergeCell ref="CV109:DA109"/>
    <mergeCell ref="F111:AA111"/>
    <mergeCell ref="AB111:AG111"/>
    <mergeCell ref="AH111:AN111"/>
    <mergeCell ref="AO111:AU111"/>
    <mergeCell ref="AV109:BA109"/>
    <mergeCell ref="BB109:BG109"/>
    <mergeCell ref="BH109:BN109"/>
    <mergeCell ref="BO109:BU109"/>
    <mergeCell ref="BV117:CA117"/>
    <mergeCell ref="AB110:AG110"/>
    <mergeCell ref="AH110:AN110"/>
    <mergeCell ref="AO110:AU110"/>
    <mergeCell ref="AV110:BA110"/>
    <mergeCell ref="AV117:BA117"/>
    <mergeCell ref="BB117:BG117"/>
    <mergeCell ref="BV115:BZ115"/>
    <mergeCell ref="A116:E117"/>
    <mergeCell ref="F116:AA117"/>
    <mergeCell ref="AB116:BA116"/>
    <mergeCell ref="BB116:CA116"/>
    <mergeCell ref="AB117:AG117"/>
    <mergeCell ref="AH117:AN117"/>
    <mergeCell ref="AO117:AU117"/>
    <mergeCell ref="BV111:CA111"/>
    <mergeCell ref="BV119:CA119"/>
    <mergeCell ref="CB111:CG111"/>
    <mergeCell ref="AV111:BA111"/>
    <mergeCell ref="BB111:BG111"/>
    <mergeCell ref="CV111:DA111"/>
    <mergeCell ref="C114:DB114"/>
    <mergeCell ref="BH117:BN117"/>
    <mergeCell ref="BO117:BU117"/>
    <mergeCell ref="CH111:CN111"/>
    <mergeCell ref="CO111:CU111"/>
    <mergeCell ref="AV119:BA119"/>
    <mergeCell ref="BB119:BG119"/>
    <mergeCell ref="BH119:BN119"/>
    <mergeCell ref="BO119:BU119"/>
    <mergeCell ref="BV118:CA118"/>
    <mergeCell ref="A119:E119"/>
    <mergeCell ref="F119:AA119"/>
    <mergeCell ref="AB119:AG119"/>
    <mergeCell ref="AH119:AN119"/>
    <mergeCell ref="AO119:AU119"/>
    <mergeCell ref="AV118:BA118"/>
    <mergeCell ref="BB118:BG118"/>
    <mergeCell ref="BH118:BN118"/>
    <mergeCell ref="BO118:BU118"/>
    <mergeCell ref="A118:E118"/>
    <mergeCell ref="F118:AA118"/>
    <mergeCell ref="AB118:AG118"/>
    <mergeCell ref="AH118:AN118"/>
    <mergeCell ref="AO118:AU118"/>
    <mergeCell ref="BH111:BN111"/>
    <mergeCell ref="BO111:BU111"/>
    <mergeCell ref="A111:E111"/>
    <mergeCell ref="BV121:CA121"/>
    <mergeCell ref="A122:E122"/>
    <mergeCell ref="F122:AA122"/>
    <mergeCell ref="AB122:AG122"/>
    <mergeCell ref="AH122:AN122"/>
    <mergeCell ref="AO122:AU122"/>
    <mergeCell ref="AV121:BA121"/>
    <mergeCell ref="BB121:BG121"/>
    <mergeCell ref="BH121:BN121"/>
    <mergeCell ref="BO121:BU121"/>
    <mergeCell ref="BV120:CA120"/>
    <mergeCell ref="A121:E121"/>
    <mergeCell ref="F121:AA121"/>
    <mergeCell ref="AB121:AG121"/>
    <mergeCell ref="AH121:AN121"/>
    <mergeCell ref="AO121:AU121"/>
    <mergeCell ref="AV120:BA120"/>
    <mergeCell ref="BB120:BG120"/>
    <mergeCell ref="BH120:BN120"/>
    <mergeCell ref="BO120:BU120"/>
    <mergeCell ref="A120:E120"/>
    <mergeCell ref="F120:AA120"/>
    <mergeCell ref="AB120:AG120"/>
    <mergeCell ref="AH120:AN120"/>
    <mergeCell ref="AO120:AU120"/>
    <mergeCell ref="C125:DB125"/>
    <mergeCell ref="CT126:CX126"/>
    <mergeCell ref="A127:E128"/>
    <mergeCell ref="F127:AA128"/>
    <mergeCell ref="AB127:AG128"/>
    <mergeCell ref="AH127:AR128"/>
    <mergeCell ref="AS127:BL127"/>
    <mergeCell ref="BM127:CF127"/>
    <mergeCell ref="CG127:CZ127"/>
    <mergeCell ref="BO122:BU122"/>
    <mergeCell ref="BV122:CA122"/>
    <mergeCell ref="B124:DA124"/>
    <mergeCell ref="BT128:BY128"/>
    <mergeCell ref="BZ128:CF128"/>
    <mergeCell ref="AS128:AY128"/>
    <mergeCell ref="AV122:BA122"/>
    <mergeCell ref="BB122:BG122"/>
    <mergeCell ref="BH122:BN122"/>
    <mergeCell ref="CG128:CM128"/>
    <mergeCell ref="CT129:CZ129"/>
    <mergeCell ref="A130:E130"/>
    <mergeCell ref="F130:CZ130"/>
    <mergeCell ref="A131:E131"/>
    <mergeCell ref="F131:CZ131"/>
    <mergeCell ref="BT129:BY129"/>
    <mergeCell ref="BZ129:CF129"/>
    <mergeCell ref="CG129:CM129"/>
    <mergeCell ref="CN129:CS129"/>
    <mergeCell ref="CN128:CS128"/>
    <mergeCell ref="CT128:CZ128"/>
    <mergeCell ref="A129:E129"/>
    <mergeCell ref="F129:AA129"/>
    <mergeCell ref="AB129:AG129"/>
    <mergeCell ref="AH129:AR129"/>
    <mergeCell ref="AS129:AY129"/>
    <mergeCell ref="AZ129:BE129"/>
    <mergeCell ref="BF129:BL129"/>
    <mergeCell ref="BM129:BS129"/>
    <mergeCell ref="AZ128:BE128"/>
    <mergeCell ref="BF128:BL128"/>
    <mergeCell ref="BM128:BS128"/>
    <mergeCell ref="CT132:CZ132"/>
    <mergeCell ref="A133:E133"/>
    <mergeCell ref="F133:CZ133"/>
    <mergeCell ref="A134:E134"/>
    <mergeCell ref="F134:AA134"/>
    <mergeCell ref="AB134:AG134"/>
    <mergeCell ref="AH134:AR134"/>
    <mergeCell ref="AS134:AY134"/>
    <mergeCell ref="AZ134:BE134"/>
    <mergeCell ref="BF134:BL134"/>
    <mergeCell ref="BF132:BL132"/>
    <mergeCell ref="BM132:BS132"/>
    <mergeCell ref="BM134:BS134"/>
    <mergeCell ref="BT132:BY132"/>
    <mergeCell ref="BZ132:CF132"/>
    <mergeCell ref="BT134:BY134"/>
    <mergeCell ref="BZ134:CF134"/>
    <mergeCell ref="CG132:CM132"/>
    <mergeCell ref="CN132:CS132"/>
    <mergeCell ref="A132:E132"/>
    <mergeCell ref="F132:AA132"/>
    <mergeCell ref="AB132:AG132"/>
    <mergeCell ref="AH132:AR132"/>
    <mergeCell ref="AS132:AY132"/>
    <mergeCell ref="AZ132:BE132"/>
    <mergeCell ref="AZ135:BE135"/>
    <mergeCell ref="BF135:BL135"/>
    <mergeCell ref="BM135:BS135"/>
    <mergeCell ref="BT135:BY135"/>
    <mergeCell ref="CT135:CZ135"/>
    <mergeCell ref="A136:E136"/>
    <mergeCell ref="F136:AA136"/>
    <mergeCell ref="AB136:AG136"/>
    <mergeCell ref="AH136:AR136"/>
    <mergeCell ref="AS136:AY136"/>
    <mergeCell ref="CG134:CM134"/>
    <mergeCell ref="CG135:CM135"/>
    <mergeCell ref="BZ135:CF135"/>
    <mergeCell ref="CN134:CS134"/>
    <mergeCell ref="CN135:CS135"/>
    <mergeCell ref="A135:E135"/>
    <mergeCell ref="F135:AA135"/>
    <mergeCell ref="AB135:AG135"/>
    <mergeCell ref="AH135:AR135"/>
    <mergeCell ref="AS135:AY135"/>
    <mergeCell ref="CT134:CZ134"/>
    <mergeCell ref="BZ136:CF136"/>
    <mergeCell ref="CG136:CM136"/>
    <mergeCell ref="CN136:CS136"/>
    <mergeCell ref="AZ136:BE136"/>
    <mergeCell ref="BF136:BL136"/>
    <mergeCell ref="BM136:BS136"/>
    <mergeCell ref="BT136:BY136"/>
    <mergeCell ref="CT136:CZ136"/>
    <mergeCell ref="A137:E137"/>
    <mergeCell ref="F137:AA137"/>
    <mergeCell ref="AB137:AG137"/>
    <mergeCell ref="AH137:AR137"/>
    <mergeCell ref="AS137:AY137"/>
    <mergeCell ref="CN139:CS139"/>
    <mergeCell ref="CT139:CZ139"/>
    <mergeCell ref="A140:E140"/>
    <mergeCell ref="F140:CZ140"/>
    <mergeCell ref="BM139:BS139"/>
    <mergeCell ref="BT139:BY139"/>
    <mergeCell ref="BZ139:CF139"/>
    <mergeCell ref="CG139:CM139"/>
    <mergeCell ref="CT137:CZ137"/>
    <mergeCell ref="A138:E138"/>
    <mergeCell ref="F138:CZ138"/>
    <mergeCell ref="A139:E139"/>
    <mergeCell ref="F139:AA139"/>
    <mergeCell ref="AB139:AG139"/>
    <mergeCell ref="AH139:AR139"/>
    <mergeCell ref="AS139:AY139"/>
    <mergeCell ref="AZ139:BE139"/>
    <mergeCell ref="BF139:BL139"/>
    <mergeCell ref="AZ137:BE137"/>
    <mergeCell ref="CG137:CM137"/>
    <mergeCell ref="CN137:CS137"/>
    <mergeCell ref="BF137:BL137"/>
    <mergeCell ref="BM137:BS137"/>
    <mergeCell ref="BT137:BY137"/>
    <mergeCell ref="BZ137:CF137"/>
    <mergeCell ref="CT142:CZ142"/>
    <mergeCell ref="A143:E143"/>
    <mergeCell ref="F143:AA143"/>
    <mergeCell ref="AB143:AG143"/>
    <mergeCell ref="AH143:AR143"/>
    <mergeCell ref="AS143:AY143"/>
    <mergeCell ref="BT142:BY142"/>
    <mergeCell ref="BZ142:CF142"/>
    <mergeCell ref="CG142:CM142"/>
    <mergeCell ref="CN142:CS142"/>
    <mergeCell ref="A141:E141"/>
    <mergeCell ref="F141:CZ141"/>
    <mergeCell ref="A142:E142"/>
    <mergeCell ref="F142:AA142"/>
    <mergeCell ref="AB142:AG142"/>
    <mergeCell ref="AH142:AR142"/>
    <mergeCell ref="AS142:AY142"/>
    <mergeCell ref="AZ142:BE142"/>
    <mergeCell ref="BF142:BL142"/>
    <mergeCell ref="BM142:BS142"/>
    <mergeCell ref="A147:E147"/>
    <mergeCell ref="F147:AA147"/>
    <mergeCell ref="AB147:AG147"/>
    <mergeCell ref="AH147:AR147"/>
    <mergeCell ref="CN143:CS143"/>
    <mergeCell ref="CT143:CZ143"/>
    <mergeCell ref="A145:E145"/>
    <mergeCell ref="F145:CZ145"/>
    <mergeCell ref="AZ143:BE143"/>
    <mergeCell ref="BF143:BL143"/>
    <mergeCell ref="BM143:BS143"/>
    <mergeCell ref="BT143:BY143"/>
    <mergeCell ref="BZ143:CF143"/>
    <mergeCell ref="CG143:CM143"/>
    <mergeCell ref="A146:E146"/>
    <mergeCell ref="F146:AA146"/>
    <mergeCell ref="AB146:AG146"/>
    <mergeCell ref="AH146:AR146"/>
    <mergeCell ref="AS144:AY144"/>
    <mergeCell ref="AZ144:BE144"/>
    <mergeCell ref="CN147:CS147"/>
    <mergeCell ref="A148:E148"/>
    <mergeCell ref="F148:AA148"/>
    <mergeCell ref="AB148:AG148"/>
    <mergeCell ref="AH148:AR148"/>
    <mergeCell ref="AS148:AY148"/>
    <mergeCell ref="AZ148:BE148"/>
    <mergeCell ref="AS147:AY147"/>
    <mergeCell ref="AZ147:BE147"/>
    <mergeCell ref="BF147:BL147"/>
    <mergeCell ref="BM147:BS147"/>
    <mergeCell ref="BF151:BL151"/>
    <mergeCell ref="BM151:BS151"/>
    <mergeCell ref="BT151:BY151"/>
    <mergeCell ref="BZ151:CF151"/>
    <mergeCell ref="CG151:CM151"/>
    <mergeCell ref="CN151:CS151"/>
    <mergeCell ref="BT150:BY150"/>
    <mergeCell ref="BZ150:CF150"/>
    <mergeCell ref="CG150:CM150"/>
    <mergeCell ref="CN150:CS150"/>
    <mergeCell ref="A151:E151"/>
    <mergeCell ref="F151:AA151"/>
    <mergeCell ref="AB151:AG151"/>
    <mergeCell ref="AH151:AR151"/>
    <mergeCell ref="AS151:AY151"/>
    <mergeCell ref="AZ151:BE151"/>
    <mergeCell ref="A149:E149"/>
    <mergeCell ref="F149:CZ149"/>
    <mergeCell ref="A150:E150"/>
    <mergeCell ref="F150:AA150"/>
    <mergeCell ref="AB150:AG150"/>
    <mergeCell ref="AH150:AR150"/>
    <mergeCell ref="BF150:BL150"/>
    <mergeCell ref="BM150:BS150"/>
    <mergeCell ref="CT150:CZ150"/>
    <mergeCell ref="CT151:CZ151"/>
    <mergeCell ref="A153:E153"/>
    <mergeCell ref="F153:CZ153"/>
    <mergeCell ref="A154:E154"/>
    <mergeCell ref="F154:CZ154"/>
    <mergeCell ref="A155:E155"/>
    <mergeCell ref="F155:AA155"/>
    <mergeCell ref="AB155:AG155"/>
    <mergeCell ref="AH155:AR155"/>
    <mergeCell ref="AS155:AY155"/>
    <mergeCell ref="AZ155:BE155"/>
    <mergeCell ref="BF152:BL152"/>
    <mergeCell ref="BM152:BS152"/>
    <mergeCell ref="AS152:AY152"/>
    <mergeCell ref="AZ152:BE152"/>
    <mergeCell ref="BF155:BL155"/>
    <mergeCell ref="BM155:BS155"/>
    <mergeCell ref="BT152:BY152"/>
    <mergeCell ref="BZ152:CF152"/>
    <mergeCell ref="CG152:CM152"/>
    <mergeCell ref="CN152:CS152"/>
    <mergeCell ref="A152:E152"/>
    <mergeCell ref="F152:AA152"/>
    <mergeCell ref="AB152:AG152"/>
    <mergeCell ref="AH152:AR152"/>
    <mergeCell ref="BM156:BS156"/>
    <mergeCell ref="BT156:BY156"/>
    <mergeCell ref="CN156:CS156"/>
    <mergeCell ref="CT156:CZ156"/>
    <mergeCell ref="BZ156:CF156"/>
    <mergeCell ref="CG156:CM156"/>
    <mergeCell ref="BT155:BY155"/>
    <mergeCell ref="BZ155:CF155"/>
    <mergeCell ref="CT155:CZ155"/>
    <mergeCell ref="A156:E156"/>
    <mergeCell ref="F156:AA156"/>
    <mergeCell ref="AB156:AG156"/>
    <mergeCell ref="AH156:AR156"/>
    <mergeCell ref="AS156:AY156"/>
    <mergeCell ref="AZ156:BE156"/>
    <mergeCell ref="BF156:BL156"/>
    <mergeCell ref="CG155:CM155"/>
    <mergeCell ref="CN155:CS155"/>
    <mergeCell ref="A158:E158"/>
    <mergeCell ref="F158:CZ158"/>
    <mergeCell ref="BF157:BL157"/>
    <mergeCell ref="BM157:BS157"/>
    <mergeCell ref="A157:E157"/>
    <mergeCell ref="F157:AA157"/>
    <mergeCell ref="AB157:AG157"/>
    <mergeCell ref="AH157:AR157"/>
    <mergeCell ref="AS157:AY157"/>
    <mergeCell ref="AZ157:BE157"/>
    <mergeCell ref="AZ160:BE160"/>
    <mergeCell ref="BF160:BL160"/>
    <mergeCell ref="CG160:CM160"/>
    <mergeCell ref="CN160:CS160"/>
    <mergeCell ref="CT160:CZ160"/>
    <mergeCell ref="BM160:BS160"/>
    <mergeCell ref="BT160:BY160"/>
    <mergeCell ref="BZ160:CF160"/>
    <mergeCell ref="AH161:AR161"/>
    <mergeCell ref="AS161:AY161"/>
    <mergeCell ref="CN161:CS161"/>
    <mergeCell ref="BF159:BL159"/>
    <mergeCell ref="BM159:BS159"/>
    <mergeCell ref="CG159:CM159"/>
    <mergeCell ref="CN159:CS159"/>
    <mergeCell ref="BZ159:CF159"/>
    <mergeCell ref="A160:E160"/>
    <mergeCell ref="F160:AA160"/>
    <mergeCell ref="AB160:AG160"/>
    <mergeCell ref="AH160:AR160"/>
    <mergeCell ref="AS160:AY160"/>
    <mergeCell ref="A159:E159"/>
    <mergeCell ref="F159:AA159"/>
    <mergeCell ref="AB159:AG159"/>
    <mergeCell ref="AH159:AR159"/>
    <mergeCell ref="CG162:CM162"/>
    <mergeCell ref="CN162:CS162"/>
    <mergeCell ref="CN164:CS164"/>
    <mergeCell ref="CT162:CZ162"/>
    <mergeCell ref="A163:E163"/>
    <mergeCell ref="F163:CZ163"/>
    <mergeCell ref="A164:E164"/>
    <mergeCell ref="F164:AA164"/>
    <mergeCell ref="AB164:AG164"/>
    <mergeCell ref="AH164:AR164"/>
    <mergeCell ref="AS164:AY164"/>
    <mergeCell ref="BT162:BY162"/>
    <mergeCell ref="BZ162:CF162"/>
    <mergeCell ref="CT161:CZ161"/>
    <mergeCell ref="A162:E162"/>
    <mergeCell ref="F162:AA162"/>
    <mergeCell ref="AB162:AG162"/>
    <mergeCell ref="AH162:AR162"/>
    <mergeCell ref="AS162:AY162"/>
    <mergeCell ref="AZ162:BE162"/>
    <mergeCell ref="BF162:BL162"/>
    <mergeCell ref="BM162:BS162"/>
    <mergeCell ref="BZ161:CF161"/>
    <mergeCell ref="CG161:CM161"/>
    <mergeCell ref="CT164:CZ164"/>
    <mergeCell ref="AZ161:BE161"/>
    <mergeCell ref="BF161:BL161"/>
    <mergeCell ref="BM161:BS161"/>
    <mergeCell ref="BT161:BY161"/>
    <mergeCell ref="A161:E161"/>
    <mergeCell ref="F161:AA161"/>
    <mergeCell ref="AB161:AG161"/>
    <mergeCell ref="A165:E165"/>
    <mergeCell ref="F165:AA165"/>
    <mergeCell ref="AB165:AG165"/>
    <mergeCell ref="AH165:AR165"/>
    <mergeCell ref="AS165:AY165"/>
    <mergeCell ref="AZ165:BE165"/>
    <mergeCell ref="BF165:BL165"/>
    <mergeCell ref="BM165:BS165"/>
    <mergeCell ref="BZ171:CF171"/>
    <mergeCell ref="BF175:BL175"/>
    <mergeCell ref="CT165:CZ165"/>
    <mergeCell ref="CN165:CS165"/>
    <mergeCell ref="AZ164:BE164"/>
    <mergeCell ref="BF164:BL164"/>
    <mergeCell ref="BM164:BS164"/>
    <mergeCell ref="BT164:BY164"/>
    <mergeCell ref="BZ164:CF164"/>
    <mergeCell ref="CG164:CM164"/>
    <mergeCell ref="CG165:CM165"/>
    <mergeCell ref="BT165:BY165"/>
    <mergeCell ref="BZ165:CF165"/>
    <mergeCell ref="CT166:CZ166"/>
    <mergeCell ref="C176:DB176"/>
    <mergeCell ref="A166:E166"/>
    <mergeCell ref="F166:AA166"/>
    <mergeCell ref="AB166:AG166"/>
    <mergeCell ref="AH166:AR166"/>
    <mergeCell ref="AS166:AY166"/>
    <mergeCell ref="CG166:CM166"/>
    <mergeCell ref="AZ166:BE166"/>
    <mergeCell ref="BF166:BL166"/>
    <mergeCell ref="BM166:BS166"/>
    <mergeCell ref="BT166:BY166"/>
    <mergeCell ref="CG171:CM171"/>
    <mergeCell ref="AZ173:BE173"/>
    <mergeCell ref="CT173:CZ173"/>
    <mergeCell ref="A174:E174"/>
    <mergeCell ref="F174:CZ174"/>
    <mergeCell ref="BM175:BS175"/>
    <mergeCell ref="BZ166:CF166"/>
    <mergeCell ref="AS169:AY169"/>
    <mergeCell ref="BZ169:CF169"/>
    <mergeCell ref="CN166:CS166"/>
    <mergeCell ref="BF180:BL180"/>
    <mergeCell ref="BZ180:CF180"/>
    <mergeCell ref="A180:E180"/>
    <mergeCell ref="F180:AA180"/>
    <mergeCell ref="AB180:AG180"/>
    <mergeCell ref="AH180:AR180"/>
    <mergeCell ref="AS179:AY179"/>
    <mergeCell ref="BF183:BL183"/>
    <mergeCell ref="BM183:BS183"/>
    <mergeCell ref="BZ183:CF183"/>
    <mergeCell ref="BT183:BY183"/>
    <mergeCell ref="BT179:BY179"/>
    <mergeCell ref="BM180:BS180"/>
    <mergeCell ref="BT180:BY180"/>
    <mergeCell ref="BZ179:CF179"/>
    <mergeCell ref="AS180:AY180"/>
    <mergeCell ref="AZ180:BE180"/>
    <mergeCell ref="A178:E179"/>
    <mergeCell ref="F178:AA179"/>
    <mergeCell ref="AB178:AG179"/>
    <mergeCell ref="AH178:AR179"/>
    <mergeCell ref="AS178:BL178"/>
    <mergeCell ref="BM178:CF178"/>
    <mergeCell ref="AZ179:BE179"/>
    <mergeCell ref="BF179:BL179"/>
    <mergeCell ref="BM179:BS179"/>
    <mergeCell ref="BT185:BY185"/>
    <mergeCell ref="BZ185:CF185"/>
    <mergeCell ref="AS186:AY186"/>
    <mergeCell ref="AZ186:BE186"/>
    <mergeCell ref="AS185:AY185"/>
    <mergeCell ref="AZ185:BE185"/>
    <mergeCell ref="BF186:BL186"/>
    <mergeCell ref="BM186:BS186"/>
    <mergeCell ref="BT186:BY186"/>
    <mergeCell ref="BZ186:CF186"/>
    <mergeCell ref="AB183:AG183"/>
    <mergeCell ref="AH183:AR183"/>
    <mergeCell ref="BF185:BL185"/>
    <mergeCell ref="BM185:BS185"/>
    <mergeCell ref="AS183:AY183"/>
    <mergeCell ref="AZ183:BE183"/>
    <mergeCell ref="A181:E181"/>
    <mergeCell ref="F181:CF181"/>
    <mergeCell ref="A182:E182"/>
    <mergeCell ref="F182:CF182"/>
    <mergeCell ref="A184:E184"/>
    <mergeCell ref="F184:CF184"/>
    <mergeCell ref="A183:E183"/>
    <mergeCell ref="F183:AA183"/>
    <mergeCell ref="A185:E185"/>
    <mergeCell ref="F185:AA185"/>
    <mergeCell ref="AB185:AG185"/>
    <mergeCell ref="AH185:AR185"/>
    <mergeCell ref="BF187:BL187"/>
    <mergeCell ref="BM187:BS187"/>
    <mergeCell ref="BT187:BY187"/>
    <mergeCell ref="BZ187:CF187"/>
    <mergeCell ref="A188:E188"/>
    <mergeCell ref="F188:AA188"/>
    <mergeCell ref="AB188:AG188"/>
    <mergeCell ref="AH188:AR188"/>
    <mergeCell ref="AS188:AY188"/>
    <mergeCell ref="AZ188:BE188"/>
    <mergeCell ref="A187:E187"/>
    <mergeCell ref="F187:AA187"/>
    <mergeCell ref="AB187:AG187"/>
    <mergeCell ref="AH187:AR187"/>
    <mergeCell ref="AS187:AY187"/>
    <mergeCell ref="AZ187:BE187"/>
    <mergeCell ref="A186:E186"/>
    <mergeCell ref="F186:AA186"/>
    <mergeCell ref="AB186:AG186"/>
    <mergeCell ref="AH186:AR186"/>
    <mergeCell ref="A191:E191"/>
    <mergeCell ref="F191:CF191"/>
    <mergeCell ref="AS190:AY190"/>
    <mergeCell ref="AZ190:BE190"/>
    <mergeCell ref="BF190:BL190"/>
    <mergeCell ref="BM190:BS190"/>
    <mergeCell ref="A190:E190"/>
    <mergeCell ref="F190:AA190"/>
    <mergeCell ref="BT188:BY188"/>
    <mergeCell ref="BZ188:CF188"/>
    <mergeCell ref="BT190:BY190"/>
    <mergeCell ref="BZ190:CF190"/>
    <mergeCell ref="A189:E189"/>
    <mergeCell ref="F189:CF189"/>
    <mergeCell ref="AB190:AG190"/>
    <mergeCell ref="AH190:AR190"/>
    <mergeCell ref="BF188:BL188"/>
    <mergeCell ref="BM188:BS188"/>
    <mergeCell ref="BT193:BY193"/>
    <mergeCell ref="BZ193:CF193"/>
    <mergeCell ref="A194:E194"/>
    <mergeCell ref="F194:AA194"/>
    <mergeCell ref="AB194:AG194"/>
    <mergeCell ref="AH194:AR194"/>
    <mergeCell ref="AS194:AY194"/>
    <mergeCell ref="AZ194:BE194"/>
    <mergeCell ref="BF194:BL194"/>
    <mergeCell ref="BM194:BS194"/>
    <mergeCell ref="A192:E192"/>
    <mergeCell ref="F192:CF192"/>
    <mergeCell ref="A193:E193"/>
    <mergeCell ref="F193:AA193"/>
    <mergeCell ref="AB193:AG193"/>
    <mergeCell ref="AH193:AR193"/>
    <mergeCell ref="AS193:AY193"/>
    <mergeCell ref="AZ193:BE193"/>
    <mergeCell ref="BF193:BL193"/>
    <mergeCell ref="BM193:BS193"/>
    <mergeCell ref="A197:E197"/>
    <mergeCell ref="F197:AA197"/>
    <mergeCell ref="AB197:AG197"/>
    <mergeCell ref="AH197:AR197"/>
    <mergeCell ref="BM197:BS197"/>
    <mergeCell ref="BT197:BY197"/>
    <mergeCell ref="BT194:BY194"/>
    <mergeCell ref="BZ194:CF194"/>
    <mergeCell ref="BT195:BY195"/>
    <mergeCell ref="BZ197:CF197"/>
    <mergeCell ref="A196:E196"/>
    <mergeCell ref="F196:CF196"/>
    <mergeCell ref="A195:E195"/>
    <mergeCell ref="F195:AA195"/>
    <mergeCell ref="AB195:AG195"/>
    <mergeCell ref="AH195:AR195"/>
    <mergeCell ref="AS195:AY195"/>
    <mergeCell ref="AZ195:BE195"/>
    <mergeCell ref="BZ195:CF195"/>
    <mergeCell ref="BM195:BS195"/>
    <mergeCell ref="BF195:BL195"/>
    <mergeCell ref="AS197:AY197"/>
    <mergeCell ref="AZ197:BE197"/>
    <mergeCell ref="BF197:BL197"/>
    <mergeCell ref="BT198:BY198"/>
    <mergeCell ref="BZ198:CF198"/>
    <mergeCell ref="A199:E199"/>
    <mergeCell ref="F199:AA199"/>
    <mergeCell ref="AB199:AG199"/>
    <mergeCell ref="AH199:AR199"/>
    <mergeCell ref="AS199:AY199"/>
    <mergeCell ref="AZ199:BE199"/>
    <mergeCell ref="BF199:BL199"/>
    <mergeCell ref="BM199:BS199"/>
    <mergeCell ref="AS198:AY198"/>
    <mergeCell ref="AZ198:BE198"/>
    <mergeCell ref="BF198:BL198"/>
    <mergeCell ref="BM198:BS198"/>
    <mergeCell ref="A198:E198"/>
    <mergeCell ref="F198:AA198"/>
    <mergeCell ref="AB198:AG198"/>
    <mergeCell ref="AH198:AR198"/>
    <mergeCell ref="BZ202:CF202"/>
    <mergeCell ref="A203:E203"/>
    <mergeCell ref="F203:AA203"/>
    <mergeCell ref="AB203:AG203"/>
    <mergeCell ref="AH203:AR203"/>
    <mergeCell ref="AS203:AY203"/>
    <mergeCell ref="AZ203:BE203"/>
    <mergeCell ref="BF203:BL203"/>
    <mergeCell ref="BM203:BS203"/>
    <mergeCell ref="BT203:BY203"/>
    <mergeCell ref="BM201:BS201"/>
    <mergeCell ref="BT201:BY201"/>
    <mergeCell ref="BZ201:CF201"/>
    <mergeCell ref="AS201:AY201"/>
    <mergeCell ref="AZ201:BE201"/>
    <mergeCell ref="BF201:BL201"/>
    <mergeCell ref="BT199:BY199"/>
    <mergeCell ref="BZ199:CF199"/>
    <mergeCell ref="A200:E200"/>
    <mergeCell ref="F200:CF200"/>
    <mergeCell ref="BM202:BS202"/>
    <mergeCell ref="BT202:BY202"/>
    <mergeCell ref="A201:E201"/>
    <mergeCell ref="F201:AA201"/>
    <mergeCell ref="AB201:AG201"/>
    <mergeCell ref="AH201:AR201"/>
    <mergeCell ref="F202:AA202"/>
    <mergeCell ref="AB202:AG202"/>
    <mergeCell ref="BF202:BL202"/>
    <mergeCell ref="AH202:AR202"/>
    <mergeCell ref="AS202:AY202"/>
    <mergeCell ref="AZ202:BE202"/>
    <mergeCell ref="BZ203:CF203"/>
    <mergeCell ref="A204:E204"/>
    <mergeCell ref="F204:CF204"/>
    <mergeCell ref="BT206:BY206"/>
    <mergeCell ref="BZ206:CF206"/>
    <mergeCell ref="A205:E205"/>
    <mergeCell ref="F205:CF205"/>
    <mergeCell ref="A206:E206"/>
    <mergeCell ref="F206:AA206"/>
    <mergeCell ref="AB206:AG206"/>
    <mergeCell ref="AH206:AR206"/>
    <mergeCell ref="AS206:AY206"/>
    <mergeCell ref="AZ206:BE206"/>
    <mergeCell ref="BF206:BL206"/>
    <mergeCell ref="BM206:BS206"/>
    <mergeCell ref="AS208:AY208"/>
    <mergeCell ref="AZ208:BE208"/>
    <mergeCell ref="BF208:BL208"/>
    <mergeCell ref="A208:E208"/>
    <mergeCell ref="F208:AA208"/>
    <mergeCell ref="AZ207:BE207"/>
    <mergeCell ref="BF207:BL207"/>
    <mergeCell ref="AB207:AG207"/>
    <mergeCell ref="AH207:AR207"/>
    <mergeCell ref="AS207:AY207"/>
    <mergeCell ref="AB208:AG208"/>
    <mergeCell ref="AH208:AR208"/>
    <mergeCell ref="BZ211:CF211"/>
    <mergeCell ref="BM207:BS207"/>
    <mergeCell ref="BT207:BY207"/>
    <mergeCell ref="BZ207:CF207"/>
    <mergeCell ref="A209:E209"/>
    <mergeCell ref="F209:CF209"/>
    <mergeCell ref="BM208:BS208"/>
    <mergeCell ref="BT208:BY208"/>
    <mergeCell ref="BZ208:CF208"/>
    <mergeCell ref="A207:E207"/>
    <mergeCell ref="F207:AA207"/>
    <mergeCell ref="BZ210:CF210"/>
    <mergeCell ref="A211:E211"/>
    <mergeCell ref="F211:AA211"/>
    <mergeCell ref="AB211:AG211"/>
    <mergeCell ref="AH211:AR211"/>
    <mergeCell ref="AS211:AY211"/>
    <mergeCell ref="AZ211:BE211"/>
    <mergeCell ref="BF211:BL211"/>
    <mergeCell ref="BM211:BS211"/>
    <mergeCell ref="BT211:BY211"/>
    <mergeCell ref="BM210:BS210"/>
    <mergeCell ref="BT210:BY210"/>
    <mergeCell ref="AS210:AY210"/>
    <mergeCell ref="AZ210:BE210"/>
    <mergeCell ref="BF210:BL210"/>
    <mergeCell ref="A210:E210"/>
    <mergeCell ref="F210:AA210"/>
    <mergeCell ref="AB210:AG210"/>
    <mergeCell ref="AH210:AR210"/>
    <mergeCell ref="BZ213:CF213"/>
    <mergeCell ref="A214:E214"/>
    <mergeCell ref="F214:CF214"/>
    <mergeCell ref="A215:E215"/>
    <mergeCell ref="F215:AA215"/>
    <mergeCell ref="AB215:AG215"/>
    <mergeCell ref="AS215:AY215"/>
    <mergeCell ref="AZ215:BE215"/>
    <mergeCell ref="BF215:BL215"/>
    <mergeCell ref="BZ212:CF212"/>
    <mergeCell ref="A213:E213"/>
    <mergeCell ref="F213:AA213"/>
    <mergeCell ref="AB213:AG213"/>
    <mergeCell ref="AH213:AR213"/>
    <mergeCell ref="AS213:AY213"/>
    <mergeCell ref="AZ213:BE213"/>
    <mergeCell ref="BF213:BL213"/>
    <mergeCell ref="BM213:BS213"/>
    <mergeCell ref="BT213:BY213"/>
    <mergeCell ref="A212:E212"/>
    <mergeCell ref="F212:AA212"/>
    <mergeCell ref="AB212:AG212"/>
    <mergeCell ref="AH212:AR212"/>
    <mergeCell ref="AS212:AY212"/>
    <mergeCell ref="AZ212:BE212"/>
    <mergeCell ref="BF212:BL212"/>
    <mergeCell ref="BM212:BS212"/>
    <mergeCell ref="BT212:BY212"/>
    <mergeCell ref="BM216:BS216"/>
    <mergeCell ref="B219:DA219"/>
    <mergeCell ref="BT216:BY216"/>
    <mergeCell ref="BZ216:CF216"/>
    <mergeCell ref="A217:E217"/>
    <mergeCell ref="F217:AA217"/>
    <mergeCell ref="AB217:AG217"/>
    <mergeCell ref="AH217:AR217"/>
    <mergeCell ref="A216:E216"/>
    <mergeCell ref="BM215:BS215"/>
    <mergeCell ref="BT215:BY215"/>
    <mergeCell ref="BM217:BS217"/>
    <mergeCell ref="BZ215:CF215"/>
    <mergeCell ref="AS216:AY216"/>
    <mergeCell ref="AZ216:BE216"/>
    <mergeCell ref="BF216:BL216"/>
    <mergeCell ref="BT217:BY217"/>
    <mergeCell ref="BF217:BL217"/>
    <mergeCell ref="AH216:AR216"/>
    <mergeCell ref="AH215:AR215"/>
    <mergeCell ref="F216:AA216"/>
    <mergeCell ref="W223:AC223"/>
    <mergeCell ref="AD223:AJ223"/>
    <mergeCell ref="AK223:AQ223"/>
    <mergeCell ref="AZ217:BE217"/>
    <mergeCell ref="BZ217:CF217"/>
    <mergeCell ref="CA222:CG222"/>
    <mergeCell ref="AK221:AX221"/>
    <mergeCell ref="AS217:AY217"/>
    <mergeCell ref="AY222:BE222"/>
    <mergeCell ref="BM222:BS222"/>
    <mergeCell ref="BF222:BL222"/>
    <mergeCell ref="W226:AC226"/>
    <mergeCell ref="W222:AC222"/>
    <mergeCell ref="AD222:AJ222"/>
    <mergeCell ref="BM221:BZ221"/>
    <mergeCell ref="BM223:BS223"/>
    <mergeCell ref="AY221:BL221"/>
    <mergeCell ref="CA225:CG225"/>
    <mergeCell ref="CH225:CN225"/>
    <mergeCell ref="AD225:AJ225"/>
    <mergeCell ref="AK225:AQ225"/>
    <mergeCell ref="A225:V225"/>
    <mergeCell ref="W225:AC225"/>
    <mergeCell ref="BT225:BZ225"/>
    <mergeCell ref="BM225:BS225"/>
    <mergeCell ref="AR225:AX225"/>
    <mergeCell ref="A224:V224"/>
    <mergeCell ref="W224:AC224"/>
    <mergeCell ref="AD224:AJ224"/>
    <mergeCell ref="AK224:AQ224"/>
    <mergeCell ref="BF226:BL226"/>
    <mergeCell ref="BM226:BS226"/>
    <mergeCell ref="AR224:AX224"/>
    <mergeCell ref="AY224:BE224"/>
    <mergeCell ref="BF224:BL224"/>
    <mergeCell ref="A226:V226"/>
    <mergeCell ref="A229:V229"/>
    <mergeCell ref="W229:AC229"/>
    <mergeCell ref="AD229:AJ229"/>
    <mergeCell ref="AK229:AQ229"/>
    <mergeCell ref="AR229:AX229"/>
    <mergeCell ref="CH227:CN227"/>
    <mergeCell ref="CO227:CU227"/>
    <mergeCell ref="A228:V228"/>
    <mergeCell ref="W228:AC228"/>
    <mergeCell ref="AD228:AJ228"/>
    <mergeCell ref="AK228:AQ228"/>
    <mergeCell ref="AR228:AX228"/>
    <mergeCell ref="AY228:BE228"/>
    <mergeCell ref="BF228:BL228"/>
    <mergeCell ref="BM227:BS227"/>
    <mergeCell ref="CO226:CU226"/>
    <mergeCell ref="A227:V227"/>
    <mergeCell ref="W227:AC227"/>
    <mergeCell ref="AD227:AJ227"/>
    <mergeCell ref="AK227:AQ227"/>
    <mergeCell ref="AR227:AX227"/>
    <mergeCell ref="AY227:BE227"/>
    <mergeCell ref="BF227:BL227"/>
    <mergeCell ref="CA227:CG227"/>
    <mergeCell ref="CA226:CG226"/>
    <mergeCell ref="CH226:CN226"/>
    <mergeCell ref="AD226:AJ226"/>
    <mergeCell ref="AK226:AQ226"/>
    <mergeCell ref="AR226:AX226"/>
    <mergeCell ref="AY226:BE226"/>
    <mergeCell ref="BM228:BS228"/>
    <mergeCell ref="A232:V232"/>
    <mergeCell ref="W232:AC232"/>
    <mergeCell ref="AD232:AJ232"/>
    <mergeCell ref="AK232:AQ232"/>
    <mergeCell ref="CA231:CG231"/>
    <mergeCell ref="CH231:CN231"/>
    <mergeCell ref="CO231:CU231"/>
    <mergeCell ref="BT231:BZ231"/>
    <mergeCell ref="CA229:CG229"/>
    <mergeCell ref="CH229:CN229"/>
    <mergeCell ref="CA230:CG230"/>
    <mergeCell ref="CH230:CN230"/>
    <mergeCell ref="CO230:CU230"/>
    <mergeCell ref="A231:V231"/>
    <mergeCell ref="W231:AC231"/>
    <mergeCell ref="AD231:AJ231"/>
    <mergeCell ref="AK231:AQ231"/>
    <mergeCell ref="AR231:AX231"/>
    <mergeCell ref="AY230:BE230"/>
    <mergeCell ref="A230:V230"/>
    <mergeCell ref="W230:AC230"/>
    <mergeCell ref="AD230:AJ230"/>
    <mergeCell ref="AK230:AQ230"/>
    <mergeCell ref="BF230:BL230"/>
    <mergeCell ref="BT230:BZ230"/>
    <mergeCell ref="AY231:BE231"/>
    <mergeCell ref="BM229:BS229"/>
    <mergeCell ref="BM232:BS232"/>
    <mergeCell ref="CO229:CU229"/>
    <mergeCell ref="AY229:BE229"/>
    <mergeCell ref="BF229:BL229"/>
    <mergeCell ref="BF231:BL231"/>
    <mergeCell ref="AD236:AJ236"/>
    <mergeCell ref="AK236:AQ236"/>
    <mergeCell ref="BT233:BZ233"/>
    <mergeCell ref="CO234:CU234"/>
    <mergeCell ref="A235:V235"/>
    <mergeCell ref="W235:AC235"/>
    <mergeCell ref="AD235:AJ235"/>
    <mergeCell ref="AK235:AQ235"/>
    <mergeCell ref="AR235:AX235"/>
    <mergeCell ref="AY235:BE235"/>
    <mergeCell ref="BF235:BL235"/>
    <mergeCell ref="CO235:CU235"/>
    <mergeCell ref="CA232:CG232"/>
    <mergeCell ref="CH232:CN232"/>
    <mergeCell ref="CO233:CU233"/>
    <mergeCell ref="A234:V234"/>
    <mergeCell ref="W234:AC234"/>
    <mergeCell ref="AD234:AJ234"/>
    <mergeCell ref="AK234:AQ234"/>
    <mergeCell ref="AR234:AX234"/>
    <mergeCell ref="AY234:BE234"/>
    <mergeCell ref="BF234:BL234"/>
    <mergeCell ref="CO232:CU232"/>
    <mergeCell ref="A233:V233"/>
    <mergeCell ref="W233:AC233"/>
    <mergeCell ref="AD233:AJ233"/>
    <mergeCell ref="AK233:AQ233"/>
    <mergeCell ref="AR233:AX233"/>
    <mergeCell ref="AY233:BE233"/>
    <mergeCell ref="BF233:BL233"/>
    <mergeCell ref="CA233:CG233"/>
    <mergeCell ref="CH233:CN233"/>
    <mergeCell ref="AD240:AJ240"/>
    <mergeCell ref="AK240:AQ240"/>
    <mergeCell ref="CO238:CU238"/>
    <mergeCell ref="A239:V239"/>
    <mergeCell ref="W239:AC239"/>
    <mergeCell ref="AD239:AJ239"/>
    <mergeCell ref="AK239:AQ239"/>
    <mergeCell ref="AR239:AX239"/>
    <mergeCell ref="CO239:CU239"/>
    <mergeCell ref="BT239:BZ239"/>
    <mergeCell ref="CO237:CU237"/>
    <mergeCell ref="A238:V238"/>
    <mergeCell ref="W238:AC238"/>
    <mergeCell ref="AD238:AJ238"/>
    <mergeCell ref="AK238:AQ238"/>
    <mergeCell ref="AR238:AX238"/>
    <mergeCell ref="AY238:BE238"/>
    <mergeCell ref="BF238:BL238"/>
    <mergeCell ref="BT237:BZ237"/>
    <mergeCell ref="AR237:AX237"/>
    <mergeCell ref="AY237:BE237"/>
    <mergeCell ref="BF237:BL237"/>
    <mergeCell ref="A237:V237"/>
    <mergeCell ref="W237:AC237"/>
    <mergeCell ref="AD237:AJ237"/>
    <mergeCell ref="AK237:AQ237"/>
    <mergeCell ref="BM240:BS240"/>
    <mergeCell ref="BM237:BS237"/>
    <mergeCell ref="BM238:BS238"/>
    <mergeCell ref="CO242:CU242"/>
    <mergeCell ref="AR243:AX243"/>
    <mergeCell ref="A242:V242"/>
    <mergeCell ref="W242:AC242"/>
    <mergeCell ref="AD242:AJ242"/>
    <mergeCell ref="AK242:AQ242"/>
    <mergeCell ref="A243:V243"/>
    <mergeCell ref="W243:AC243"/>
    <mergeCell ref="AD243:AJ243"/>
    <mergeCell ref="AK243:AQ243"/>
    <mergeCell ref="AE333:AW333"/>
    <mergeCell ref="BA333:CK333"/>
    <mergeCell ref="CA240:CG240"/>
    <mergeCell ref="CH240:CN240"/>
    <mergeCell ref="AR242:AX242"/>
    <mergeCell ref="AY242:BE242"/>
    <mergeCell ref="BF242:BL242"/>
    <mergeCell ref="BT242:BZ242"/>
    <mergeCell ref="BT241:BZ241"/>
    <mergeCell ref="AY240:BE240"/>
    <mergeCell ref="CO240:CU240"/>
    <mergeCell ref="A241:V241"/>
    <mergeCell ref="W241:AC241"/>
    <mergeCell ref="AD241:AJ241"/>
    <mergeCell ref="AK241:AQ241"/>
    <mergeCell ref="AR241:AX241"/>
    <mergeCell ref="AY241:BE241"/>
    <mergeCell ref="BF241:BL241"/>
    <mergeCell ref="CO241:CU241"/>
    <mergeCell ref="AR240:AX240"/>
    <mergeCell ref="A240:V240"/>
    <mergeCell ref="W240:AC240"/>
    <mergeCell ref="BT243:BZ243"/>
    <mergeCell ref="CA244:CG244"/>
    <mergeCell ref="CH244:CN244"/>
    <mergeCell ref="CA243:CG243"/>
    <mergeCell ref="CH243:CN243"/>
    <mergeCell ref="CA237:CG237"/>
    <mergeCell ref="CH237:CN237"/>
    <mergeCell ref="CO243:CU243"/>
    <mergeCell ref="A244:V244"/>
    <mergeCell ref="W244:AC244"/>
    <mergeCell ref="AD244:AJ244"/>
    <mergeCell ref="AK244:AQ244"/>
    <mergeCell ref="AR244:AX244"/>
    <mergeCell ref="AY244:BE244"/>
    <mergeCell ref="BF244:BL244"/>
    <mergeCell ref="CA238:CG238"/>
    <mergeCell ref="CH238:CN238"/>
    <mergeCell ref="BM241:BS241"/>
    <mergeCell ref="BM239:BS239"/>
    <mergeCell ref="CH239:CN239"/>
    <mergeCell ref="BF240:BL240"/>
    <mergeCell ref="BT238:BZ238"/>
    <mergeCell ref="AY243:BE243"/>
    <mergeCell ref="BF243:BL243"/>
    <mergeCell ref="CA239:CG239"/>
    <mergeCell ref="CA242:CG242"/>
    <mergeCell ref="BT240:BZ240"/>
    <mergeCell ref="CH242:CN242"/>
    <mergeCell ref="CA241:CG241"/>
    <mergeCell ref="CH241:CN241"/>
    <mergeCell ref="AY239:BE239"/>
    <mergeCell ref="BF239:BL239"/>
    <mergeCell ref="CO245:CU245"/>
    <mergeCell ref="BM245:BS245"/>
    <mergeCell ref="CO244:CU244"/>
    <mergeCell ref="BT245:BZ245"/>
    <mergeCell ref="CA245:CG245"/>
    <mergeCell ref="W246:AC246"/>
    <mergeCell ref="AD246:AJ246"/>
    <mergeCell ref="AK246:AQ246"/>
    <mergeCell ref="BM244:BS244"/>
    <mergeCell ref="CH245:CN245"/>
    <mergeCell ref="A245:V245"/>
    <mergeCell ref="W245:AC245"/>
    <mergeCell ref="AD245:AJ245"/>
    <mergeCell ref="AK245:AQ245"/>
    <mergeCell ref="AY245:BE245"/>
    <mergeCell ref="BF245:BL245"/>
    <mergeCell ref="AR245:AX245"/>
    <mergeCell ref="BT244:BZ244"/>
    <mergeCell ref="CE250:CP250"/>
    <mergeCell ref="CQ250:DB250"/>
    <mergeCell ref="W251:AH251"/>
    <mergeCell ref="AI251:AT251"/>
    <mergeCell ref="AU251:BF251"/>
    <mergeCell ref="BG251:BR251"/>
    <mergeCell ref="BS251:BX252"/>
    <mergeCell ref="BY251:CD252"/>
    <mergeCell ref="CE251:CJ252"/>
    <mergeCell ref="CK251:CP252"/>
    <mergeCell ref="A250:E252"/>
    <mergeCell ref="F250:V252"/>
    <mergeCell ref="W250:AT250"/>
    <mergeCell ref="AU250:BR250"/>
    <mergeCell ref="BM252:BR252"/>
    <mergeCell ref="BS250:CD250"/>
    <mergeCell ref="CA246:CG246"/>
    <mergeCell ref="CH246:CN246"/>
    <mergeCell ref="CO246:CU246"/>
    <mergeCell ref="B248:DA248"/>
    <mergeCell ref="BM246:BS246"/>
    <mergeCell ref="AR246:AX246"/>
    <mergeCell ref="AY246:BE246"/>
    <mergeCell ref="BF246:BL246"/>
    <mergeCell ref="BT246:BZ246"/>
    <mergeCell ref="A246:V246"/>
    <mergeCell ref="BG253:BL253"/>
    <mergeCell ref="BM253:BR253"/>
    <mergeCell ref="CE253:CJ253"/>
    <mergeCell ref="CK253:CP253"/>
    <mergeCell ref="CQ253:CV253"/>
    <mergeCell ref="CW253:DB253"/>
    <mergeCell ref="BS253:BX253"/>
    <mergeCell ref="BY253:CD253"/>
    <mergeCell ref="A253:E253"/>
    <mergeCell ref="F253:V253"/>
    <mergeCell ref="W253:AB253"/>
    <mergeCell ref="AC253:AH253"/>
    <mergeCell ref="AU253:AZ253"/>
    <mergeCell ref="BA253:BF253"/>
    <mergeCell ref="AI253:AN253"/>
    <mergeCell ref="AO253:AT253"/>
    <mergeCell ref="CQ251:CV252"/>
    <mergeCell ref="CW251:DB252"/>
    <mergeCell ref="W252:AB252"/>
    <mergeCell ref="AC252:AH252"/>
    <mergeCell ref="AI252:AN252"/>
    <mergeCell ref="AO252:AT252"/>
    <mergeCell ref="AU252:AZ252"/>
    <mergeCell ref="BA252:BF252"/>
    <mergeCell ref="BG252:BL252"/>
    <mergeCell ref="CE254:CJ254"/>
    <mergeCell ref="CK254:CP254"/>
    <mergeCell ref="CE255:CJ255"/>
    <mergeCell ref="CK255:CP255"/>
    <mergeCell ref="CQ254:CV254"/>
    <mergeCell ref="CW254:DB254"/>
    <mergeCell ref="CQ255:CV255"/>
    <mergeCell ref="CW255:DB255"/>
    <mergeCell ref="A255:E255"/>
    <mergeCell ref="F255:V255"/>
    <mergeCell ref="W255:AB255"/>
    <mergeCell ref="AC255:AH255"/>
    <mergeCell ref="AI255:AN255"/>
    <mergeCell ref="AO255:AT255"/>
    <mergeCell ref="AU254:AZ254"/>
    <mergeCell ref="BA254:BF254"/>
    <mergeCell ref="BG254:BL254"/>
    <mergeCell ref="BM254:BR254"/>
    <mergeCell ref="BS254:BX254"/>
    <mergeCell ref="BY254:CD254"/>
    <mergeCell ref="A254:E254"/>
    <mergeCell ref="F254:V254"/>
    <mergeCell ref="W254:AB254"/>
    <mergeCell ref="AC254:AH254"/>
    <mergeCell ref="AI254:AN254"/>
    <mergeCell ref="AO254:AT254"/>
    <mergeCell ref="BG256:BL256"/>
    <mergeCell ref="BM256:BR256"/>
    <mergeCell ref="BS256:BX256"/>
    <mergeCell ref="BY256:CD256"/>
    <mergeCell ref="CE256:CJ256"/>
    <mergeCell ref="CK256:CP256"/>
    <mergeCell ref="CQ256:CV256"/>
    <mergeCell ref="CW256:DB256"/>
    <mergeCell ref="A256:E256"/>
    <mergeCell ref="F256:V256"/>
    <mergeCell ref="W256:AB256"/>
    <mergeCell ref="AC256:AH256"/>
    <mergeCell ref="AU256:AZ256"/>
    <mergeCell ref="BA256:BF256"/>
    <mergeCell ref="AI256:AN256"/>
    <mergeCell ref="AO256:AT256"/>
    <mergeCell ref="AU255:AZ255"/>
    <mergeCell ref="BA255:BF255"/>
    <mergeCell ref="BG255:BL255"/>
    <mergeCell ref="BM255:BR255"/>
    <mergeCell ref="BS255:BX255"/>
    <mergeCell ref="BY255:CD255"/>
    <mergeCell ref="CE257:CJ257"/>
    <mergeCell ref="CK257:CP257"/>
    <mergeCell ref="CE258:CJ258"/>
    <mergeCell ref="CK258:CP258"/>
    <mergeCell ref="CQ257:CV257"/>
    <mergeCell ref="CW257:DB257"/>
    <mergeCell ref="CQ258:CV258"/>
    <mergeCell ref="CW258:DB258"/>
    <mergeCell ref="A258:E258"/>
    <mergeCell ref="F258:V258"/>
    <mergeCell ref="W258:AB258"/>
    <mergeCell ref="AC258:AH258"/>
    <mergeCell ref="AI258:AN258"/>
    <mergeCell ref="AO258:AT258"/>
    <mergeCell ref="AU257:AZ257"/>
    <mergeCell ref="BA257:BF257"/>
    <mergeCell ref="BG257:BL257"/>
    <mergeCell ref="BM257:BR257"/>
    <mergeCell ref="BS257:BX257"/>
    <mergeCell ref="BY257:CD257"/>
    <mergeCell ref="A257:E257"/>
    <mergeCell ref="F257:V257"/>
    <mergeCell ref="W257:AB257"/>
    <mergeCell ref="AC257:AH257"/>
    <mergeCell ref="AI257:AN257"/>
    <mergeCell ref="AO257:AT257"/>
    <mergeCell ref="BG259:BL259"/>
    <mergeCell ref="BM259:BR259"/>
    <mergeCell ref="BS259:BX259"/>
    <mergeCell ref="BY259:CD259"/>
    <mergeCell ref="CE259:CJ259"/>
    <mergeCell ref="CK259:CP259"/>
    <mergeCell ref="CQ259:CV259"/>
    <mergeCell ref="CW259:DB259"/>
    <mergeCell ref="A259:E259"/>
    <mergeCell ref="F259:V259"/>
    <mergeCell ref="W259:AB259"/>
    <mergeCell ref="AC259:AH259"/>
    <mergeCell ref="AU259:AZ259"/>
    <mergeCell ref="BA259:BF259"/>
    <mergeCell ref="AI259:AN259"/>
    <mergeCell ref="AO259:AT259"/>
    <mergeCell ref="AU258:AZ258"/>
    <mergeCell ref="BA258:BF258"/>
    <mergeCell ref="BG258:BL258"/>
    <mergeCell ref="BM258:BR258"/>
    <mergeCell ref="BS258:BX258"/>
    <mergeCell ref="BY258:CD258"/>
    <mergeCell ref="CQ260:CV260"/>
    <mergeCell ref="CE260:CJ260"/>
    <mergeCell ref="CK260:CP260"/>
    <mergeCell ref="CB267:CG267"/>
    <mergeCell ref="CH267:CM267"/>
    <mergeCell ref="CH265:CL265"/>
    <mergeCell ref="BJ267:BO267"/>
    <mergeCell ref="CW260:DB260"/>
    <mergeCell ref="B262:DA262"/>
    <mergeCell ref="C264:DB264"/>
    <mergeCell ref="AU260:AZ260"/>
    <mergeCell ref="BA260:BF260"/>
    <mergeCell ref="BG260:BL260"/>
    <mergeCell ref="BM260:BR260"/>
    <mergeCell ref="BS260:BX260"/>
    <mergeCell ref="BY260:CD260"/>
    <mergeCell ref="A260:E260"/>
    <mergeCell ref="F260:V260"/>
    <mergeCell ref="W260:AB260"/>
    <mergeCell ref="AC260:AH260"/>
    <mergeCell ref="AI260:AN260"/>
    <mergeCell ref="AO260:AT260"/>
    <mergeCell ref="CH268:CM268"/>
    <mergeCell ref="A268:E268"/>
    <mergeCell ref="F268:V268"/>
    <mergeCell ref="W268:AK268"/>
    <mergeCell ref="AL268:AQ268"/>
    <mergeCell ref="AR268:AW268"/>
    <mergeCell ref="AX268:BC268"/>
    <mergeCell ref="BD268:BI268"/>
    <mergeCell ref="BJ268:BO268"/>
    <mergeCell ref="BP268:BU268"/>
    <mergeCell ref="BP267:BU267"/>
    <mergeCell ref="BV267:CA267"/>
    <mergeCell ref="CB268:CG268"/>
    <mergeCell ref="BV268:CA268"/>
    <mergeCell ref="A266:E267"/>
    <mergeCell ref="F266:V267"/>
    <mergeCell ref="W266:AK267"/>
    <mergeCell ref="AL266:BC266"/>
    <mergeCell ref="AL267:AQ267"/>
    <mergeCell ref="AR267:AW267"/>
    <mergeCell ref="AX267:BC267"/>
    <mergeCell ref="BD266:BU266"/>
    <mergeCell ref="BV266:CM266"/>
    <mergeCell ref="BD267:BI267"/>
    <mergeCell ref="A270:E270"/>
    <mergeCell ref="F270:V270"/>
    <mergeCell ref="AL271:AQ271"/>
    <mergeCell ref="AR271:AW271"/>
    <mergeCell ref="W270:AK270"/>
    <mergeCell ref="AL270:AQ270"/>
    <mergeCell ref="A271:E271"/>
    <mergeCell ref="F271:AK271"/>
    <mergeCell ref="CH271:CM271"/>
    <mergeCell ref="BP269:BU269"/>
    <mergeCell ref="BV269:CA269"/>
    <mergeCell ref="CH270:CM270"/>
    <mergeCell ref="AR270:AW270"/>
    <mergeCell ref="AX270:BC270"/>
    <mergeCell ref="BD270:BI270"/>
    <mergeCell ref="BJ270:BO270"/>
    <mergeCell ref="BP270:BU270"/>
    <mergeCell ref="BV270:CA270"/>
    <mergeCell ref="CB270:CG270"/>
    <mergeCell ref="CB269:CG269"/>
    <mergeCell ref="CH269:CM269"/>
    <mergeCell ref="A269:E269"/>
    <mergeCell ref="F269:V269"/>
    <mergeCell ref="W269:AK269"/>
    <mergeCell ref="AL269:AQ269"/>
    <mergeCell ref="AR269:AW269"/>
    <mergeCell ref="AX269:BC269"/>
    <mergeCell ref="BD269:BI269"/>
    <mergeCell ref="BJ269:BO269"/>
    <mergeCell ref="AX276:BC276"/>
    <mergeCell ref="BD276:BI276"/>
    <mergeCell ref="BJ276:BO276"/>
    <mergeCell ref="BP276:BU276"/>
    <mergeCell ref="BP274:BT274"/>
    <mergeCell ref="BV271:CA271"/>
    <mergeCell ref="BD271:BI271"/>
    <mergeCell ref="BJ271:BO271"/>
    <mergeCell ref="BP271:BU271"/>
    <mergeCell ref="CB271:CG271"/>
    <mergeCell ref="A275:E276"/>
    <mergeCell ref="F275:V276"/>
    <mergeCell ref="W275:AK276"/>
    <mergeCell ref="AL275:BC275"/>
    <mergeCell ref="BD275:BU275"/>
    <mergeCell ref="AL276:AQ276"/>
    <mergeCell ref="AR276:AW276"/>
    <mergeCell ref="C273:DB273"/>
    <mergeCell ref="AX271:BC271"/>
    <mergeCell ref="BP277:BU277"/>
    <mergeCell ref="A278:E278"/>
    <mergeCell ref="F278:V278"/>
    <mergeCell ref="W278:AK278"/>
    <mergeCell ref="AL278:AQ278"/>
    <mergeCell ref="AR278:AW278"/>
    <mergeCell ref="AX278:BC278"/>
    <mergeCell ref="BD278:BI278"/>
    <mergeCell ref="BJ278:BO278"/>
    <mergeCell ref="BP278:BU278"/>
    <mergeCell ref="AR277:AW277"/>
    <mergeCell ref="AX277:BC277"/>
    <mergeCell ref="BD277:BI277"/>
    <mergeCell ref="BJ277:BO277"/>
    <mergeCell ref="A277:E277"/>
    <mergeCell ref="F277:V277"/>
    <mergeCell ref="W277:AK277"/>
    <mergeCell ref="AL277:AQ277"/>
    <mergeCell ref="BO285:BT285"/>
    <mergeCell ref="Y284:AD285"/>
    <mergeCell ref="AE284:AP284"/>
    <mergeCell ref="AE285:AJ285"/>
    <mergeCell ref="AK285:AP285"/>
    <mergeCell ref="BU285:BZ285"/>
    <mergeCell ref="CA285:CF285"/>
    <mergeCell ref="CG285:CL285"/>
    <mergeCell ref="AQ285:AV285"/>
    <mergeCell ref="AW285:BB285"/>
    <mergeCell ref="BC285:BH285"/>
    <mergeCell ref="BI285:BN285"/>
    <mergeCell ref="BJ279:BO279"/>
    <mergeCell ref="BP279:BU279"/>
    <mergeCell ref="A281:CZ281"/>
    <mergeCell ref="CF283:CJ283"/>
    <mergeCell ref="BO284:BZ284"/>
    <mergeCell ref="CA284:CL284"/>
    <mergeCell ref="AQ284:BB284"/>
    <mergeCell ref="BC284:BN284"/>
    <mergeCell ref="A279:E279"/>
    <mergeCell ref="F279:AK279"/>
    <mergeCell ref="AL279:AQ279"/>
    <mergeCell ref="AR279:AW279"/>
    <mergeCell ref="AX279:BC279"/>
    <mergeCell ref="BD279:BI279"/>
    <mergeCell ref="A284:T285"/>
    <mergeCell ref="U284:X285"/>
    <mergeCell ref="B295:DA295"/>
    <mergeCell ref="BW296:CA296"/>
    <mergeCell ref="A297:E298"/>
    <mergeCell ref="F297:X298"/>
    <mergeCell ref="Y297:AE298"/>
    <mergeCell ref="AF297:AK298"/>
    <mergeCell ref="AL297:AR298"/>
    <mergeCell ref="AS297:AY298"/>
    <mergeCell ref="AZ297:BG298"/>
    <mergeCell ref="BH297:BU297"/>
    <mergeCell ref="CG286:CL286"/>
    <mergeCell ref="C290:DB290"/>
    <mergeCell ref="A293:CZ293"/>
    <mergeCell ref="BI286:BN286"/>
    <mergeCell ref="BO286:BT286"/>
    <mergeCell ref="BU286:BZ286"/>
    <mergeCell ref="CA286:CF286"/>
    <mergeCell ref="AK286:AP286"/>
    <mergeCell ref="AQ286:AV286"/>
    <mergeCell ref="AW286:BB286"/>
    <mergeCell ref="BC286:BH286"/>
    <mergeCell ref="A286:T286"/>
    <mergeCell ref="U286:X286"/>
    <mergeCell ref="Y286:AD286"/>
    <mergeCell ref="AE286:AJ286"/>
    <mergeCell ref="F301:X301"/>
    <mergeCell ref="Y301:AE301"/>
    <mergeCell ref="AF301:AK301"/>
    <mergeCell ref="AL301:AR301"/>
    <mergeCell ref="AS301:AY301"/>
    <mergeCell ref="AZ301:BG301"/>
    <mergeCell ref="BH299:BN299"/>
    <mergeCell ref="BO299:BU299"/>
    <mergeCell ref="BV299:CC299"/>
    <mergeCell ref="A300:E300"/>
    <mergeCell ref="F300:X300"/>
    <mergeCell ref="Y300:AE300"/>
    <mergeCell ref="AF300:AK300"/>
    <mergeCell ref="AL300:AR300"/>
    <mergeCell ref="AS300:AY300"/>
    <mergeCell ref="AZ300:BG300"/>
    <mergeCell ref="BV297:CC298"/>
    <mergeCell ref="BH298:BN298"/>
    <mergeCell ref="BO298:BU298"/>
    <mergeCell ref="A299:E299"/>
    <mergeCell ref="F299:X299"/>
    <mergeCell ref="Y299:AE299"/>
    <mergeCell ref="AF299:AK299"/>
    <mergeCell ref="AL299:AR299"/>
    <mergeCell ref="AS299:AY299"/>
    <mergeCell ref="AZ299:BG299"/>
    <mergeCell ref="CC308:CI308"/>
    <mergeCell ref="CJ308:CP308"/>
    <mergeCell ref="A309:E309"/>
    <mergeCell ref="F309:X309"/>
    <mergeCell ref="Y309:AE309"/>
    <mergeCell ref="AF309:AL309"/>
    <mergeCell ref="AM309:AS309"/>
    <mergeCell ref="AT309:AZ309"/>
    <mergeCell ref="BA309:BG309"/>
    <mergeCell ref="CJ306:CP307"/>
    <mergeCell ref="AM307:AS307"/>
    <mergeCell ref="AT307:AZ307"/>
    <mergeCell ref="BV307:CB307"/>
    <mergeCell ref="CC307:CI307"/>
    <mergeCell ref="AM308:AS308"/>
    <mergeCell ref="BO306:BU307"/>
    <mergeCell ref="BV306:CI306"/>
    <mergeCell ref="AT308:AZ308"/>
    <mergeCell ref="BA308:BG308"/>
    <mergeCell ref="A308:E308"/>
    <mergeCell ref="F308:X308"/>
    <mergeCell ref="Y308:AE308"/>
    <mergeCell ref="AF308:AL308"/>
    <mergeCell ref="BA306:BG307"/>
    <mergeCell ref="BH306:BN307"/>
    <mergeCell ref="BH308:BN308"/>
    <mergeCell ref="BO308:BU308"/>
    <mergeCell ref="A305:E307"/>
    <mergeCell ref="F305:X307"/>
    <mergeCell ref="Y305:BG305"/>
    <mergeCell ref="BH305:CP305"/>
    <mergeCell ref="Y306:AE307"/>
    <mergeCell ref="AF314:AL314"/>
    <mergeCell ref="AM314:AS314"/>
    <mergeCell ref="AT314:AZ314"/>
    <mergeCell ref="BA314:BG314"/>
    <mergeCell ref="AT310:AZ310"/>
    <mergeCell ref="BA310:BG310"/>
    <mergeCell ref="BH310:BN310"/>
    <mergeCell ref="BO310:BU310"/>
    <mergeCell ref="BV310:CB310"/>
    <mergeCell ref="CC310:CI310"/>
    <mergeCell ref="BH309:BN309"/>
    <mergeCell ref="BO309:BU309"/>
    <mergeCell ref="BV309:CB309"/>
    <mergeCell ref="CC309:CI309"/>
    <mergeCell ref="CJ309:CP309"/>
    <mergeCell ref="A310:E310"/>
    <mergeCell ref="F310:X310"/>
    <mergeCell ref="Y310:AE310"/>
    <mergeCell ref="AF310:AL310"/>
    <mergeCell ref="AM310:AS310"/>
    <mergeCell ref="B319:DA319"/>
    <mergeCell ref="BM242:BS242"/>
    <mergeCell ref="BM243:BS243"/>
    <mergeCell ref="AE330:AW330"/>
    <mergeCell ref="BA330:CK330"/>
    <mergeCell ref="BH316:BV316"/>
    <mergeCell ref="C321:DB321"/>
    <mergeCell ref="B323:DA323"/>
    <mergeCell ref="C325:DB325"/>
    <mergeCell ref="AT317:AZ317"/>
    <mergeCell ref="B332:AC332"/>
    <mergeCell ref="AE332:AW332"/>
    <mergeCell ref="BA332:CK332"/>
    <mergeCell ref="B329:AC329"/>
    <mergeCell ref="AE329:AW329"/>
    <mergeCell ref="BA329:CK329"/>
    <mergeCell ref="BW317:CW317"/>
    <mergeCell ref="BW316:CW316"/>
    <mergeCell ref="A317:E317"/>
    <mergeCell ref="BA315:BG315"/>
    <mergeCell ref="BH315:BV315"/>
    <mergeCell ref="BW315:CW315"/>
    <mergeCell ref="A316:E316"/>
    <mergeCell ref="F316:X316"/>
    <mergeCell ref="Y316:AE316"/>
    <mergeCell ref="AF316:AL316"/>
    <mergeCell ref="BH314:BV314"/>
    <mergeCell ref="BW314:CW314"/>
    <mergeCell ref="BA316:BG316"/>
    <mergeCell ref="A315:E315"/>
    <mergeCell ref="F315:X315"/>
    <mergeCell ref="Y315:AE315"/>
    <mergeCell ref="F317:X317"/>
    <mergeCell ref="Y317:AE317"/>
    <mergeCell ref="AF317:AL317"/>
    <mergeCell ref="AM317:AS317"/>
    <mergeCell ref="BA317:BG317"/>
    <mergeCell ref="BH317:BV317"/>
    <mergeCell ref="AM316:AS316"/>
    <mergeCell ref="AT316:AZ316"/>
    <mergeCell ref="BM230:BS230"/>
    <mergeCell ref="AF315:AL315"/>
    <mergeCell ref="AM315:AS315"/>
    <mergeCell ref="AT315:AZ315"/>
    <mergeCell ref="BV308:CB308"/>
    <mergeCell ref="BH301:BN301"/>
    <mergeCell ref="BO301:BU301"/>
    <mergeCell ref="BV301:CC301"/>
    <mergeCell ref="B303:DA303"/>
    <mergeCell ref="CK304:CO304"/>
    <mergeCell ref="AF306:AL307"/>
    <mergeCell ref="AM306:AZ306"/>
    <mergeCell ref="BH300:BN300"/>
    <mergeCell ref="BO300:BU300"/>
    <mergeCell ref="BV300:CC300"/>
    <mergeCell ref="A301:E301"/>
    <mergeCell ref="A236:V236"/>
    <mergeCell ref="W236:AC236"/>
    <mergeCell ref="CJ310:CP310"/>
    <mergeCell ref="B312:DA312"/>
    <mergeCell ref="CR313:CV313"/>
    <mergeCell ref="A314:E314"/>
    <mergeCell ref="F314:X314"/>
    <mergeCell ref="Y314:AE314"/>
    <mergeCell ref="CO223:CU223"/>
    <mergeCell ref="BT223:BZ223"/>
    <mergeCell ref="BT222:BZ222"/>
    <mergeCell ref="BM231:BS231"/>
    <mergeCell ref="BM236:BS236"/>
    <mergeCell ref="AY236:BE236"/>
    <mergeCell ref="BF236:BL236"/>
    <mergeCell ref="BT236:BZ236"/>
    <mergeCell ref="AR236:AX236"/>
    <mergeCell ref="CA234:CG234"/>
    <mergeCell ref="CH234:CN234"/>
    <mergeCell ref="BT235:BZ235"/>
    <mergeCell ref="CA236:CG236"/>
    <mergeCell ref="CH236:CN236"/>
    <mergeCell ref="BT234:BZ234"/>
    <mergeCell ref="CA235:CG235"/>
    <mergeCell ref="CH235:CN235"/>
    <mergeCell ref="CO236:CU236"/>
    <mergeCell ref="BM233:BS233"/>
    <mergeCell ref="BM234:BS234"/>
    <mergeCell ref="BM235:BS235"/>
    <mergeCell ref="AR232:AX232"/>
    <mergeCell ref="AY232:BE232"/>
    <mergeCell ref="BF232:BL232"/>
    <mergeCell ref="BT232:BZ232"/>
    <mergeCell ref="CH228:CN228"/>
    <mergeCell ref="CA228:CG228"/>
    <mergeCell ref="AR230:AX230"/>
    <mergeCell ref="BT228:BZ228"/>
    <mergeCell ref="BT229:BZ229"/>
    <mergeCell ref="BT227:BZ227"/>
    <mergeCell ref="CO228:CU228"/>
    <mergeCell ref="CV224:CZ224"/>
    <mergeCell ref="AK247:AQ247"/>
    <mergeCell ref="BB110:BG110"/>
    <mergeCell ref="BH110:BN110"/>
    <mergeCell ref="CO110:CU110"/>
    <mergeCell ref="CA221:CN221"/>
    <mergeCell ref="CA224:CG224"/>
    <mergeCell ref="CH224:CN224"/>
    <mergeCell ref="CO224:CU224"/>
    <mergeCell ref="A221:V222"/>
    <mergeCell ref="CV110:DA110"/>
    <mergeCell ref="BO110:BU110"/>
    <mergeCell ref="BV110:CA110"/>
    <mergeCell ref="CB110:CG110"/>
    <mergeCell ref="CH110:CN110"/>
    <mergeCell ref="W221:AJ221"/>
    <mergeCell ref="AK222:AQ222"/>
    <mergeCell ref="AR222:AX222"/>
    <mergeCell ref="A110:E110"/>
    <mergeCell ref="AB216:AG216"/>
    <mergeCell ref="AR223:AX223"/>
    <mergeCell ref="AY223:BE223"/>
    <mergeCell ref="BF223:BL223"/>
    <mergeCell ref="CO222:CU222"/>
    <mergeCell ref="BM224:BS224"/>
    <mergeCell ref="CA223:CG223"/>
    <mergeCell ref="CH223:CN223"/>
    <mergeCell ref="CH222:CN222"/>
    <mergeCell ref="BT224:BZ224"/>
    <mergeCell ref="A223:V223"/>
    <mergeCell ref="F110:AA110"/>
    <mergeCell ref="CL220:CN220"/>
  </mergeCells>
  <phoneticPr fontId="0" type="noConversion"/>
  <pageMargins left="0.35433070866141736" right="0.15748031496062992" top="0.98425196850393704" bottom="0.59055118110236227" header="0.39370078740157483" footer="0.39370078740157483"/>
  <pageSetup paperSize="9" scale="72" fitToHeight="0" pageOrder="overThenDown" orientation="landscape" verticalDpi="0" r:id="rId1"/>
  <headerFooter alignWithMargins="0">
    <oddFooter>&amp;L Аркуш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2024-12-11T16:12:32Z</cp:lastPrinted>
  <dcterms:created xsi:type="dcterms:W3CDTF">2021-12-24T06:33:06Z</dcterms:created>
  <dcterms:modified xsi:type="dcterms:W3CDTF">2025-11-19T13:25:14Z</dcterms:modified>
</cp:coreProperties>
</file>